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22215" windowHeight="119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47" i="2" l="1"/>
  <c r="E46" i="2"/>
  <c r="E45" i="2"/>
  <c r="E42" i="2"/>
  <c r="E41" i="2"/>
  <c r="E40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3" i="2"/>
  <c r="E22" i="2"/>
  <c r="E21" i="2"/>
  <c r="E20" i="2"/>
  <c r="E17" i="2"/>
  <c r="E16" i="2"/>
  <c r="E15" i="2"/>
  <c r="E14" i="2"/>
  <c r="E13" i="2"/>
  <c r="E12" i="2"/>
  <c r="E11" i="2"/>
  <c r="E10" i="2"/>
  <c r="E9" i="2"/>
  <c r="E8" i="2"/>
  <c r="G41" i="2" l="1"/>
  <c r="E47" i="2" l="1"/>
  <c r="D4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8" i="2"/>
  <c r="A45" i="2" l="1"/>
  <c r="A46" i="2"/>
  <c r="A47" i="2"/>
  <c r="A48" i="2"/>
  <c r="A38" i="2" l="1"/>
  <c r="A39" i="2"/>
  <c r="A40" i="2"/>
  <c r="A41" i="2"/>
  <c r="A42" i="2"/>
  <c r="A43" i="2"/>
  <c r="A44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213" i="2" l="1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9" i="2"/>
  <c r="A10" i="2"/>
  <c r="A11" i="2"/>
</calcChain>
</file>

<file path=xl/sharedStrings.xml><?xml version="1.0" encoding="utf-8"?>
<sst xmlns="http://schemas.openxmlformats.org/spreadsheetml/2006/main" count="87" uniqueCount="87">
  <si>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</si>
  <si>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</si>
  <si>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</si>
  <si>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</si>
  <si>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</si>
  <si>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</si>
  <si>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% размещенного компфонда от сформированного в соответствии со ст.55.4 и 55.16 ГрК            Белый цвет - 90-100% Зеленый - 50-90% Желтый - 25-50% Красный - 0-25%</t>
  </si>
  <si>
    <t>СРО-И-001-28042009</t>
  </si>
  <si>
    <t>СРО-И-002-03082009</t>
  </si>
  <si>
    <t>СРО-И-003-14092009</t>
  </si>
  <si>
    <t>Саморегулируемая организация Ассоциация «Изыскательские Организации Сибири»</t>
  </si>
  <si>
    <t>СРО-И-004-29092009</t>
  </si>
  <si>
    <t>СРО-И-005-26102009</t>
  </si>
  <si>
    <t>Саморегулируемая организация Ассоциация «КубаньСтройИзыскания»</t>
  </si>
  <si>
    <t>СРО-И-006-09112009</t>
  </si>
  <si>
    <t>СРО-И-007-30112009</t>
  </si>
  <si>
    <t>СРО-И-008-30112009</t>
  </si>
  <si>
    <t>СРО-И-009-07122009</t>
  </si>
  <si>
    <t>Союз изыскательских организаций «РОДОС»</t>
  </si>
  <si>
    <t>СРО-И-010-11122009</t>
  </si>
  <si>
    <t>Некоммерческое партнерство «Изыскательские организации Северо-Запада»</t>
  </si>
  <si>
    <t>СРО-И-011-23122009</t>
  </si>
  <si>
    <t>Саморегулируемая организация Ассоциация «Национальное объединение организаций по инженерным изысканиям, геологии и геотехнике»</t>
  </si>
  <si>
    <t>СРО-И-012-24122009</t>
  </si>
  <si>
    <t>Ассоциация в области инженерных изысканий «Саморегулируемая организация «ЛИГА ИЗЫСКАТЕЛЕЙ»</t>
  </si>
  <si>
    <t>СРО-И-013-25122009</t>
  </si>
  <si>
    <t>Саморегулируемая организация Некоммерческое партнерство «Инженерно-Геологические Изыскания в Строительстве»</t>
  </si>
  <si>
    <t>СРО-И-014-25122009</t>
  </si>
  <si>
    <t>СРО-И-015-25122009</t>
  </si>
  <si>
    <t>Ассоциация «Союз Изыскателей Верхней Волги»</t>
  </si>
  <si>
    <t>СРО-И-016-28122009</t>
  </si>
  <si>
    <t>СРО-И-017-29122009</t>
  </si>
  <si>
    <t>СРО-И-018-30122009</t>
  </si>
  <si>
    <t>Саморегулируемая организация Ассоциация «Уральское общество изыскателей»</t>
  </si>
  <si>
    <t>СРО-И-019-11012010</t>
  </si>
  <si>
    <t>Саморегулируемая организация Ассоциация «Объединение изыскателей Южного и Северо-Кавказского округов»</t>
  </si>
  <si>
    <t>СРО-И-020-11012010</t>
  </si>
  <si>
    <t>СРО-И-021-12012010</t>
  </si>
  <si>
    <t>Союз «Национальная организация инженеров-изыскателей»</t>
  </si>
  <si>
    <t>СРО-И-022-12012010</t>
  </si>
  <si>
    <t>Ассоциация Саморегулируемая организация «Объединение изыскательских организаций транспортного комплекса»</t>
  </si>
  <si>
    <t>СРО-И-023-14012010</t>
  </si>
  <si>
    <t>СРО-И-024-14012010</t>
  </si>
  <si>
    <t>Некоммерческое партнерство саморегулируемая организация «Объединение изыскателей для проектирования и строительства объектов топливно-энергетического комплекса «Нефтегазизыскания-Альянс»</t>
  </si>
  <si>
    <t>СРО-И-025-28012010</t>
  </si>
  <si>
    <t>СРО-И-026-02022010</t>
  </si>
  <si>
    <t>СРО-И-027-03032010</t>
  </si>
  <si>
    <t>Ассоциация инженеров-изыскателей «СтройПартнер»</t>
  </si>
  <si>
    <t>СРО-И-028-13052010</t>
  </si>
  <si>
    <t>Союз инженеров-изыскателей «Стандарт-Изыскания»</t>
  </si>
  <si>
    <t>СРО-И-029-25102011</t>
  </si>
  <si>
    <t>Саморегулируемая организация Ассоциация «Объединение изыскателей»</t>
  </si>
  <si>
    <t>СРО-И-030-25112011</t>
  </si>
  <si>
    <t>Саморегулируемая организация Региональное объединение специалистов в области инженерных изысканий «Ассоциация ОборонСтройИзыскания»</t>
  </si>
  <si>
    <t>СРО-И-031-20122011</t>
  </si>
  <si>
    <t>Ассоциация инженеров-изыскателей «Инженерная подготовка нефтегазовых комплексов»</t>
  </si>
  <si>
    <t>СРО-И-032-22122011</t>
  </si>
  <si>
    <t>Ассоциация инженеров- изыскателей «СтройИзыскания»</t>
  </si>
  <si>
    <t>СРО-И-033-16032012</t>
  </si>
  <si>
    <t>Ассоциация «Объединение изыскателей «ГеоИндустрия»</t>
  </si>
  <si>
    <t>СРО-И-034-01102012</t>
  </si>
  <si>
    <t>СРО-И-035-26102012</t>
  </si>
  <si>
    <t>Ассоциация «Объединение изыскателей «Альянс»</t>
  </si>
  <si>
    <t>СРО-И-036-18122012</t>
  </si>
  <si>
    <t>СРО-И-037-18122012</t>
  </si>
  <si>
    <t>СРО-И-038-25122012</t>
  </si>
  <si>
    <t>Ассоциация «Центр объединения изыскателей «СФЕРА-А»</t>
  </si>
  <si>
    <t>СРО-И-039-11012013</t>
  </si>
  <si>
    <t>Ассоциация «Саморегулируемая организация Некоммерческое партнёрство инженеров-изыскателей «ГЕОБАЛТ»</t>
  </si>
  <si>
    <t>Ассоциация «Национальный Альянс изыскателей "ГеоЦентр»</t>
  </si>
  <si>
    <t>Саморегулируемая организация Ассоциация «Изыскатели Ростовской области и Северного Кавказа»</t>
  </si>
  <si>
    <t>Ассоциация «Инженерные изыскания в строительстве» (Ассоциация СРО "АИИС")</t>
  </si>
  <si>
    <t>Саморегулируемая организация Ассоциация «Объединение организаций выполняющих инженерные изыскания при архитектурно-строительном проектировании, строительстве, реконструкции, капитальном ремонте объектов атомной отрасли «СОЮЗАТОМГЕО» (СРО "СОЮЗАТОМГЕО")</t>
  </si>
  <si>
    <t xml:space="preserve">Ассоциация Саморегулируемая организация «Центральное объединение организаций по инженерным изысканиям для строительства «Центризыскания» </t>
  </si>
  <si>
    <t>Союз саморегулируемая организация «Объединение инженеров изыскателей» (Союз СРО "ОБИНЖ ИЗЫСКАНИЯ")</t>
  </si>
  <si>
    <t>Саморегулируемая организация Союз «Организация изыскателей Западносибирского региона» (СРО Союз "ОИЗР")</t>
  </si>
  <si>
    <t>Саморегулируемая организация ассоциация «Межрегиональное объединение по инженерным изысканиям в строительстве» (СРО А "МОИИС")</t>
  </si>
  <si>
    <t>Ассоциация компаний, выполняющих инженерные изыскания «Саморегулируемая организация «Региональное инженерно-изыскательское объединение» (Ассоциация "СРО "РИИО")</t>
  </si>
  <si>
    <t>Ассоциация саморегулируемая организация «Изыскатели Санкт-Петербурга и Северо-Запада»</t>
  </si>
  <si>
    <t>Ассоциация Саморегулируемая организация «Балтийское объединение изыскателей» (Ассоциация СРО "БОИ")</t>
  </si>
  <si>
    <t>Ассоциация «Объединение организаций выполняющих инженерные изыскания в газовой и нефтяной отрасли «Инженер-Изыскатель» (Ассоциация "Инженер-Изыскатель")</t>
  </si>
  <si>
    <t>Ассоциация Саморегулируемая организация «Байкальское региональное объединение изыскателей» (Ассоциация СРО "БРОИЗ")</t>
  </si>
  <si>
    <t>Ассоциация Саморегулируемая организация в области инженерных изысканий «ВолгаКамИзыскания» (Ассоциация СРО "ВКИ")</t>
  </si>
  <si>
    <t>Саморегулируемая ассоциация «Объединение инженеров-изыскателей в строительстве» (СРО Ассоциация "ОИИС")</t>
  </si>
  <si>
    <t>Ассоциация Саморегулируемая организация «МежРегионИзыскания»</t>
  </si>
  <si>
    <t>ИТОГО</t>
  </si>
  <si>
    <t>Размещение на спецсчетах компфондов СРО по информации Ростехнадзора на 06.10.2017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</si>
</sst>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8" fillId="0" borderId="0" xfId="0" applyFont="1"/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1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7"/>
  <sheetViews>
    <sheetView tabSelected="1" topLeftCell="A27" zoomScale="89" zoomScaleNormal="89" workbookViewId="0">
      <selection activeCell="F38" sqref="F38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8.8554687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18"/>
      <c r="C4" s="19"/>
      <c r="D4" s="19"/>
      <c r="E4" s="19"/>
      <c r="F4" s="19"/>
      <c r="G4" s="19"/>
      <c r="H4" s="19"/>
      <c r="I4" s="19"/>
      <c r="J4" s="19"/>
    </row>
    <row r="5" spans="1:11" hidden="1" x14ac:dyDescent="0.25"/>
    <row r="6" spans="1:11" x14ac:dyDescent="0.25">
      <c r="B6" s="36" t="s">
        <v>1</v>
      </c>
      <c r="C6" s="36" t="s">
        <v>0</v>
      </c>
      <c r="D6" s="37" t="s">
        <v>86</v>
      </c>
      <c r="E6" s="38"/>
      <c r="F6" s="38"/>
      <c r="G6" s="38"/>
      <c r="H6" s="38"/>
      <c r="I6" s="38"/>
      <c r="J6" s="38"/>
      <c r="K6" s="39"/>
    </row>
    <row r="7" spans="1:11" ht="132" customHeight="1" x14ac:dyDescent="0.3">
      <c r="A7" s="17"/>
      <c r="B7" s="36"/>
      <c r="C7" s="36"/>
      <c r="D7" s="3" t="s">
        <v>5</v>
      </c>
      <c r="E7" s="3" t="s">
        <v>3</v>
      </c>
      <c r="F7" s="3" t="s">
        <v>4</v>
      </c>
      <c r="G7" s="3" t="s">
        <v>6</v>
      </c>
      <c r="H7" s="1"/>
    </row>
    <row r="8" spans="1:11" ht="30" customHeight="1" x14ac:dyDescent="0.3">
      <c r="A8" s="17">
        <v>1</v>
      </c>
      <c r="B8" s="31" t="s">
        <v>71</v>
      </c>
      <c r="C8" s="30" t="s">
        <v>7</v>
      </c>
      <c r="D8" s="24">
        <v>551950520</v>
      </c>
      <c r="E8" s="13">
        <f>199900000+341550520</f>
        <v>541450520</v>
      </c>
      <c r="F8" s="24"/>
      <c r="G8" s="6">
        <f>E8*100/D8</f>
        <v>98.097655565212619</v>
      </c>
    </row>
    <row r="9" spans="1:11" ht="61.5" customHeight="1" x14ac:dyDescent="0.3">
      <c r="A9" s="17">
        <f t="shared" ref="A9:A71" si="0">ROW(A2)</f>
        <v>2</v>
      </c>
      <c r="B9" s="31" t="s">
        <v>72</v>
      </c>
      <c r="C9" s="30" t="s">
        <v>8</v>
      </c>
      <c r="D9" s="24">
        <v>35513470</v>
      </c>
      <c r="E9" s="13">
        <f>6400436.69+25049126.51</f>
        <v>31449563.200000003</v>
      </c>
      <c r="F9" s="7"/>
      <c r="G9" s="34">
        <f t="shared" ref="G9:G46" si="1">E9*100/D9</f>
        <v>88.556717211807253</v>
      </c>
    </row>
    <row r="10" spans="1:11" ht="48.75" customHeight="1" x14ac:dyDescent="0.3">
      <c r="A10" s="17">
        <f t="shared" si="0"/>
        <v>3</v>
      </c>
      <c r="B10" s="31" t="s">
        <v>73</v>
      </c>
      <c r="C10" s="30" t="s">
        <v>9</v>
      </c>
      <c r="D10" s="24">
        <v>217776878.40000001</v>
      </c>
      <c r="E10" s="13">
        <f>70784859.34+156738987.74</f>
        <v>227523847.08000001</v>
      </c>
      <c r="F10" s="7"/>
      <c r="G10" s="6">
        <f t="shared" si="1"/>
        <v>104.4756673672663</v>
      </c>
    </row>
    <row r="11" spans="1:11" ht="30" customHeight="1" x14ac:dyDescent="0.3">
      <c r="A11" s="17">
        <f t="shared" si="0"/>
        <v>4</v>
      </c>
      <c r="B11" s="31" t="s">
        <v>10</v>
      </c>
      <c r="C11" s="30" t="s">
        <v>11</v>
      </c>
      <c r="D11" s="24">
        <v>32447051.710000001</v>
      </c>
      <c r="E11" s="13">
        <f>8000000+24197051.71</f>
        <v>32197051.710000001</v>
      </c>
      <c r="F11" s="7"/>
      <c r="G11" s="6">
        <f t="shared" si="1"/>
        <v>99.229513971764177</v>
      </c>
    </row>
    <row r="12" spans="1:11" ht="30" customHeight="1" x14ac:dyDescent="0.3">
      <c r="A12" s="17">
        <f t="shared" si="0"/>
        <v>5</v>
      </c>
      <c r="B12" s="31" t="s">
        <v>74</v>
      </c>
      <c r="C12" s="30" t="s">
        <v>12</v>
      </c>
      <c r="D12" s="24">
        <v>248539448</v>
      </c>
      <c r="E12" s="13">
        <f>12683011.86+2254287.41</f>
        <v>14937299.27</v>
      </c>
      <c r="F12" s="7"/>
      <c r="G12" s="32">
        <f t="shared" si="1"/>
        <v>6.0100315624745413</v>
      </c>
    </row>
    <row r="13" spans="1:11" ht="30" customHeight="1" x14ac:dyDescent="0.3">
      <c r="A13" s="17">
        <f t="shared" si="0"/>
        <v>6</v>
      </c>
      <c r="B13" s="31" t="s">
        <v>13</v>
      </c>
      <c r="C13" s="30" t="s">
        <v>14</v>
      </c>
      <c r="D13" s="24">
        <v>50297976</v>
      </c>
      <c r="E13" s="13">
        <f>7365385.9+41741591.39</f>
        <v>49106977.289999999</v>
      </c>
      <c r="F13" s="7"/>
      <c r="G13" s="6">
        <f t="shared" si="1"/>
        <v>97.632114043714211</v>
      </c>
    </row>
    <row r="14" spans="1:11" ht="30" customHeight="1" x14ac:dyDescent="0.3">
      <c r="A14" s="17">
        <f t="shared" si="0"/>
        <v>7</v>
      </c>
      <c r="B14" s="31" t="s">
        <v>75</v>
      </c>
      <c r="C14" s="30" t="s">
        <v>15</v>
      </c>
      <c r="D14" s="24">
        <v>42878357</v>
      </c>
      <c r="E14" s="13">
        <f>6400000+36228357.52</f>
        <v>42628357.520000003</v>
      </c>
      <c r="F14" s="7"/>
      <c r="G14" s="6">
        <f t="shared" si="1"/>
        <v>99.416956484596653</v>
      </c>
    </row>
    <row r="15" spans="1:11" ht="30" customHeight="1" x14ac:dyDescent="0.3">
      <c r="A15" s="17">
        <f t="shared" si="0"/>
        <v>8</v>
      </c>
      <c r="B15" s="31" t="s">
        <v>76</v>
      </c>
      <c r="C15" s="30" t="s">
        <v>16</v>
      </c>
      <c r="D15" s="24">
        <v>40345475</v>
      </c>
      <c r="E15" s="13">
        <f>7550000+32845475</f>
        <v>40395475</v>
      </c>
      <c r="F15" s="7"/>
      <c r="G15" s="6">
        <f t="shared" si="1"/>
        <v>100.1239296352317</v>
      </c>
    </row>
    <row r="16" spans="1:11" ht="30" customHeight="1" x14ac:dyDescent="0.3">
      <c r="A16" s="17">
        <f t="shared" si="0"/>
        <v>9</v>
      </c>
      <c r="B16" s="31" t="s">
        <v>77</v>
      </c>
      <c r="C16" s="30" t="s">
        <v>17</v>
      </c>
      <c r="D16" s="24">
        <v>31700000</v>
      </c>
      <c r="E16" s="13">
        <f>4600000+2750000</f>
        <v>7350000</v>
      </c>
      <c r="F16" s="7"/>
      <c r="G16" s="32">
        <f t="shared" si="1"/>
        <v>23.186119873817034</v>
      </c>
    </row>
    <row r="17" spans="1:7" ht="30" customHeight="1" x14ac:dyDescent="0.3">
      <c r="A17" s="17">
        <f t="shared" si="0"/>
        <v>10</v>
      </c>
      <c r="B17" s="31" t="s">
        <v>18</v>
      </c>
      <c r="C17" s="30" t="s">
        <v>19</v>
      </c>
      <c r="D17" s="24">
        <v>31693336.050000001</v>
      </c>
      <c r="E17" s="13">
        <f>9700000+21993336.05</f>
        <v>31693336.050000001</v>
      </c>
      <c r="F17" s="24">
        <v>11529337.98</v>
      </c>
      <c r="G17" s="6">
        <f t="shared" si="1"/>
        <v>100</v>
      </c>
    </row>
    <row r="18" spans="1:7" ht="30" customHeight="1" x14ac:dyDescent="0.3">
      <c r="A18" s="17">
        <f t="shared" si="0"/>
        <v>11</v>
      </c>
      <c r="B18" s="31" t="s">
        <v>20</v>
      </c>
      <c r="C18" s="30" t="s">
        <v>21</v>
      </c>
      <c r="D18" s="24">
        <v>22950000</v>
      </c>
      <c r="E18" s="13">
        <v>0</v>
      </c>
      <c r="F18" s="7"/>
      <c r="G18" s="32">
        <f t="shared" si="1"/>
        <v>0</v>
      </c>
    </row>
    <row r="19" spans="1:7" ht="30" customHeight="1" x14ac:dyDescent="0.3">
      <c r="A19" s="17">
        <f t="shared" si="0"/>
        <v>12</v>
      </c>
      <c r="B19" s="31" t="s">
        <v>22</v>
      </c>
      <c r="C19" s="30" t="s">
        <v>23</v>
      </c>
      <c r="D19" s="24">
        <v>15120189.41</v>
      </c>
      <c r="E19" s="13">
        <v>14770189.41</v>
      </c>
      <c r="F19" s="7"/>
      <c r="G19" s="6">
        <f t="shared" si="1"/>
        <v>97.685214182776562</v>
      </c>
    </row>
    <row r="20" spans="1:7" ht="30" customHeight="1" x14ac:dyDescent="0.3">
      <c r="A20" s="17">
        <f t="shared" si="0"/>
        <v>13</v>
      </c>
      <c r="B20" s="23" t="s">
        <v>24</v>
      </c>
      <c r="C20" s="25" t="s">
        <v>25</v>
      </c>
      <c r="D20" s="24">
        <v>47783494</v>
      </c>
      <c r="E20" s="13">
        <f>18315011.47+29683494.71</f>
        <v>47998506.18</v>
      </c>
      <c r="F20" s="7"/>
      <c r="G20" s="6">
        <f t="shared" si="1"/>
        <v>100.44997165757698</v>
      </c>
    </row>
    <row r="21" spans="1:7" ht="30" customHeight="1" x14ac:dyDescent="0.3">
      <c r="A21" s="17">
        <f t="shared" si="0"/>
        <v>14</v>
      </c>
      <c r="B21" s="31" t="s">
        <v>26</v>
      </c>
      <c r="C21" s="30" t="s">
        <v>27</v>
      </c>
      <c r="D21" s="24">
        <v>15306435</v>
      </c>
      <c r="E21" s="13">
        <f>3500279.25+12000962.33</f>
        <v>15501241.58</v>
      </c>
      <c r="F21" s="7"/>
      <c r="G21" s="6">
        <f t="shared" si="1"/>
        <v>101.27271033392165</v>
      </c>
    </row>
    <row r="22" spans="1:7" ht="30" customHeight="1" x14ac:dyDescent="0.3">
      <c r="A22" s="17">
        <f t="shared" si="0"/>
        <v>15</v>
      </c>
      <c r="B22" s="31" t="s">
        <v>70</v>
      </c>
      <c r="C22" s="30" t="s">
        <v>28</v>
      </c>
      <c r="D22" s="24">
        <v>24240586</v>
      </c>
      <c r="E22" s="13">
        <f>7500000+15499541.26</f>
        <v>22999541.259999998</v>
      </c>
      <c r="F22" s="7"/>
      <c r="G22" s="6">
        <f t="shared" si="1"/>
        <v>94.880302233617613</v>
      </c>
    </row>
    <row r="23" spans="1:7" ht="30" customHeight="1" x14ac:dyDescent="0.3">
      <c r="A23" s="17">
        <f t="shared" si="0"/>
        <v>16</v>
      </c>
      <c r="B23" s="31" t="s">
        <v>29</v>
      </c>
      <c r="C23" s="30" t="s">
        <v>30</v>
      </c>
      <c r="D23" s="24">
        <v>26938394</v>
      </c>
      <c r="E23" s="13">
        <f>3805085.62+22233655.68</f>
        <v>26038741.300000001</v>
      </c>
      <c r="F23" s="7"/>
      <c r="G23" s="6">
        <f t="shared" si="1"/>
        <v>96.660332832016636</v>
      </c>
    </row>
    <row r="24" spans="1:7" ht="30" customHeight="1" x14ac:dyDescent="0.3">
      <c r="A24" s="17">
        <f t="shared" si="0"/>
        <v>17</v>
      </c>
      <c r="B24" s="31" t="s">
        <v>78</v>
      </c>
      <c r="C24" s="30" t="s">
        <v>31</v>
      </c>
      <c r="D24" s="24">
        <v>34051901</v>
      </c>
      <c r="E24" s="13">
        <v>0</v>
      </c>
      <c r="F24" s="7"/>
      <c r="G24" s="32">
        <f t="shared" si="1"/>
        <v>0</v>
      </c>
    </row>
    <row r="25" spans="1:7" ht="30" customHeight="1" x14ac:dyDescent="0.3">
      <c r="A25" s="17">
        <f t="shared" si="0"/>
        <v>18</v>
      </c>
      <c r="B25" s="31" t="s">
        <v>79</v>
      </c>
      <c r="C25" s="30" t="s">
        <v>32</v>
      </c>
      <c r="D25" s="24">
        <v>69150000</v>
      </c>
      <c r="E25" s="13">
        <f>26750844.32+9692467.93</f>
        <v>36443312.25</v>
      </c>
      <c r="F25" s="7"/>
      <c r="G25" s="34">
        <f t="shared" si="1"/>
        <v>52.701825379609545</v>
      </c>
    </row>
    <row r="26" spans="1:7" ht="30" customHeight="1" x14ac:dyDescent="0.3">
      <c r="A26" s="17">
        <f t="shared" si="0"/>
        <v>19</v>
      </c>
      <c r="B26" s="31" t="s">
        <v>33</v>
      </c>
      <c r="C26" s="30" t="s">
        <v>34</v>
      </c>
      <c r="D26" s="24">
        <v>29530131</v>
      </c>
      <c r="E26" s="13">
        <f>6100000+23075224.64</f>
        <v>29175224.640000001</v>
      </c>
      <c r="F26" s="7"/>
      <c r="G26" s="6">
        <f t="shared" si="1"/>
        <v>98.798155145332743</v>
      </c>
    </row>
    <row r="27" spans="1:7" ht="30" customHeight="1" x14ac:dyDescent="0.3">
      <c r="A27" s="17">
        <f t="shared" si="0"/>
        <v>20</v>
      </c>
      <c r="B27" s="23" t="s">
        <v>35</v>
      </c>
      <c r="C27" s="25" t="s">
        <v>36</v>
      </c>
      <c r="D27" s="24">
        <v>51178892.140000001</v>
      </c>
      <c r="E27" s="13">
        <f>14453917.81+35818886.02</f>
        <v>50272803.830000006</v>
      </c>
      <c r="F27" s="7"/>
      <c r="G27" s="6">
        <f t="shared" si="1"/>
        <v>98.229566385451676</v>
      </c>
    </row>
    <row r="28" spans="1:7" ht="30" customHeight="1" x14ac:dyDescent="0.3">
      <c r="A28" s="17">
        <f t="shared" si="0"/>
        <v>21</v>
      </c>
      <c r="B28" s="23" t="s">
        <v>80</v>
      </c>
      <c r="C28" s="25" t="s">
        <v>37</v>
      </c>
      <c r="D28" s="24">
        <v>76301043</v>
      </c>
      <c r="E28" s="13">
        <f>17527188.2+61627585.47</f>
        <v>79154773.670000002</v>
      </c>
      <c r="F28" s="7"/>
      <c r="G28" s="6">
        <f t="shared" si="1"/>
        <v>103.74009391981706</v>
      </c>
    </row>
    <row r="29" spans="1:7" ht="30" customHeight="1" x14ac:dyDescent="0.3">
      <c r="A29" s="17">
        <f t="shared" si="0"/>
        <v>22</v>
      </c>
      <c r="B29" s="23" t="s">
        <v>38</v>
      </c>
      <c r="C29" s="25" t="s">
        <v>39</v>
      </c>
      <c r="D29" s="24">
        <v>53047979.939999998</v>
      </c>
      <c r="E29" s="13">
        <f>9014647.94+10900000</f>
        <v>19914647.939999998</v>
      </c>
      <c r="F29" s="7">
        <v>42268057.539999999</v>
      </c>
      <c r="G29" s="33">
        <f t="shared" si="1"/>
        <v>37.54082240742153</v>
      </c>
    </row>
    <row r="30" spans="1:7" ht="30" customHeight="1" x14ac:dyDescent="0.3">
      <c r="A30" s="17">
        <f t="shared" si="0"/>
        <v>23</v>
      </c>
      <c r="B30" s="23" t="s">
        <v>40</v>
      </c>
      <c r="C30" s="25" t="s">
        <v>41</v>
      </c>
      <c r="D30" s="24">
        <v>39190227.490000002</v>
      </c>
      <c r="E30" s="13">
        <f>10919545.94+34092304.85</f>
        <v>45011850.789999999</v>
      </c>
      <c r="F30" s="7"/>
      <c r="G30" s="6">
        <f t="shared" si="1"/>
        <v>114.8547831254245</v>
      </c>
    </row>
    <row r="31" spans="1:7" ht="30" customHeight="1" x14ac:dyDescent="0.3">
      <c r="A31" s="17">
        <f t="shared" si="0"/>
        <v>24</v>
      </c>
      <c r="B31" s="31" t="s">
        <v>81</v>
      </c>
      <c r="C31" s="30" t="s">
        <v>42</v>
      </c>
      <c r="D31" s="24">
        <v>27195610.59</v>
      </c>
      <c r="E31" s="13">
        <f>9820022.97+16803986.4</f>
        <v>26624009.369999997</v>
      </c>
      <c r="F31" s="7"/>
      <c r="G31" s="6">
        <f t="shared" si="1"/>
        <v>97.898185745422509</v>
      </c>
    </row>
    <row r="32" spans="1:7" ht="42" customHeight="1" x14ac:dyDescent="0.3">
      <c r="A32" s="17">
        <f t="shared" si="0"/>
        <v>25</v>
      </c>
      <c r="B32" s="31" t="s">
        <v>43</v>
      </c>
      <c r="C32" s="30" t="s">
        <v>44</v>
      </c>
      <c r="D32" s="24">
        <v>37974025</v>
      </c>
      <c r="E32" s="13">
        <f>8800000+21174025.43</f>
        <v>29974025.43</v>
      </c>
      <c r="F32" s="7"/>
      <c r="G32" s="34">
        <f t="shared" si="1"/>
        <v>78.932969128239634</v>
      </c>
    </row>
    <row r="33" spans="1:7" ht="30" customHeight="1" x14ac:dyDescent="0.3">
      <c r="A33" s="17">
        <f t="shared" si="0"/>
        <v>26</v>
      </c>
      <c r="B33" s="31" t="s">
        <v>82</v>
      </c>
      <c r="C33" s="30" t="s">
        <v>45</v>
      </c>
      <c r="D33" s="24">
        <v>19886758.989999998</v>
      </c>
      <c r="E33" s="14">
        <f>3000000+16886758.99</f>
        <v>19886758.989999998</v>
      </c>
      <c r="F33" s="7"/>
      <c r="G33" s="6">
        <f t="shared" si="1"/>
        <v>100</v>
      </c>
    </row>
    <row r="34" spans="1:7" ht="30" customHeight="1" x14ac:dyDescent="0.3">
      <c r="A34" s="17">
        <f t="shared" si="0"/>
        <v>27</v>
      </c>
      <c r="B34" s="31" t="s">
        <v>83</v>
      </c>
      <c r="C34" s="30" t="s">
        <v>46</v>
      </c>
      <c r="D34" s="24">
        <v>24778380.760000002</v>
      </c>
      <c r="E34" s="13">
        <f>7074543.65+16612879.6</f>
        <v>23687423.25</v>
      </c>
      <c r="F34" s="7"/>
      <c r="G34" s="6">
        <f t="shared" si="1"/>
        <v>95.597139617124839</v>
      </c>
    </row>
    <row r="35" spans="1:7" ht="30" customHeight="1" x14ac:dyDescent="0.3">
      <c r="A35" s="17">
        <f t="shared" si="0"/>
        <v>28</v>
      </c>
      <c r="B35" s="31" t="s">
        <v>47</v>
      </c>
      <c r="C35" s="30" t="s">
        <v>48</v>
      </c>
      <c r="D35" s="24">
        <v>172295821.05000001</v>
      </c>
      <c r="E35" s="16">
        <v>0</v>
      </c>
      <c r="F35" s="15"/>
      <c r="G35" s="32">
        <f t="shared" si="1"/>
        <v>0</v>
      </c>
    </row>
    <row r="36" spans="1:7" ht="30" customHeight="1" x14ac:dyDescent="0.3">
      <c r="A36" s="17">
        <f t="shared" si="0"/>
        <v>29</v>
      </c>
      <c r="B36" s="31" t="s">
        <v>49</v>
      </c>
      <c r="C36" s="30" t="s">
        <v>50</v>
      </c>
      <c r="D36" s="24">
        <v>82950000</v>
      </c>
      <c r="E36" s="13">
        <f>2500000+3000000</f>
        <v>5500000</v>
      </c>
      <c r="F36" s="7"/>
      <c r="G36" s="32">
        <f t="shared" si="1"/>
        <v>6.6305003013863777</v>
      </c>
    </row>
    <row r="37" spans="1:7" ht="30" customHeight="1" x14ac:dyDescent="0.3">
      <c r="A37" s="17">
        <f t="shared" si="0"/>
        <v>30</v>
      </c>
      <c r="B37" s="31" t="s">
        <v>51</v>
      </c>
      <c r="C37" s="30" t="s">
        <v>52</v>
      </c>
      <c r="D37" s="24">
        <v>30072190</v>
      </c>
      <c r="E37" s="13">
        <f>10350000+18972190.24</f>
        <v>29322190.239999998</v>
      </c>
      <c r="F37" s="24"/>
      <c r="G37" s="6">
        <f t="shared" si="1"/>
        <v>97.506002190063313</v>
      </c>
    </row>
    <row r="38" spans="1:7" ht="30" customHeight="1" x14ac:dyDescent="0.3">
      <c r="A38" s="17">
        <f t="shared" si="0"/>
        <v>31</v>
      </c>
      <c r="B38" s="31" t="s">
        <v>53</v>
      </c>
      <c r="C38" s="30" t="s">
        <v>54</v>
      </c>
      <c r="D38" s="24">
        <v>136950000</v>
      </c>
      <c r="E38" s="13">
        <f>7925000+6740000</f>
        <v>14665000</v>
      </c>
      <c r="F38" s="7"/>
      <c r="G38" s="32">
        <f t="shared" si="1"/>
        <v>10.708287696239504</v>
      </c>
    </row>
    <row r="39" spans="1:7" ht="30" customHeight="1" x14ac:dyDescent="0.3">
      <c r="A39" s="17">
        <f t="shared" si="0"/>
        <v>32</v>
      </c>
      <c r="B39" s="31" t="s">
        <v>55</v>
      </c>
      <c r="C39" s="30" t="s">
        <v>56</v>
      </c>
      <c r="D39" s="24">
        <v>116671265.59</v>
      </c>
      <c r="E39" s="10">
        <f>49356156.27+1400000</f>
        <v>50756156.270000003</v>
      </c>
      <c r="F39" s="7"/>
      <c r="G39" s="33">
        <f t="shared" si="1"/>
        <v>43.503561921034269</v>
      </c>
    </row>
    <row r="40" spans="1:7" ht="30" customHeight="1" x14ac:dyDescent="0.3">
      <c r="A40" s="17">
        <f t="shared" si="0"/>
        <v>33</v>
      </c>
      <c r="B40" s="31" t="s">
        <v>57</v>
      </c>
      <c r="C40" s="30" t="s">
        <v>58</v>
      </c>
      <c r="D40" s="24">
        <v>121188872.61</v>
      </c>
      <c r="E40" s="13">
        <f>72230431.39+1800000</f>
        <v>74030431.390000001</v>
      </c>
      <c r="F40" s="7"/>
      <c r="G40" s="34">
        <f t="shared" si="1"/>
        <v>61.08682240838943</v>
      </c>
    </row>
    <row r="41" spans="1:7" ht="30" customHeight="1" x14ac:dyDescent="0.3">
      <c r="A41" s="17">
        <f t="shared" si="0"/>
        <v>34</v>
      </c>
      <c r="B41" s="31" t="s">
        <v>59</v>
      </c>
      <c r="C41" s="30" t="s">
        <v>60</v>
      </c>
      <c r="D41" s="24">
        <v>5457000</v>
      </c>
      <c r="E41" s="13">
        <f>6746841.58+1550000</f>
        <v>8296841.5800000001</v>
      </c>
      <c r="F41" s="7"/>
      <c r="G41" s="35">
        <f>E41*100/D41</f>
        <v>152.0403441451347</v>
      </c>
    </row>
    <row r="42" spans="1:7" ht="30" customHeight="1" x14ac:dyDescent="0.3">
      <c r="A42" s="17">
        <f t="shared" si="0"/>
        <v>35</v>
      </c>
      <c r="B42" s="31" t="s">
        <v>84</v>
      </c>
      <c r="C42" s="30" t="s">
        <v>61</v>
      </c>
      <c r="D42" s="24">
        <v>35750000</v>
      </c>
      <c r="E42" s="13">
        <f>26950000+9197949.55</f>
        <v>36147949.549999997</v>
      </c>
      <c r="F42" s="24"/>
      <c r="G42" s="35">
        <f t="shared" si="1"/>
        <v>101.11314559440558</v>
      </c>
    </row>
    <row r="43" spans="1:7" ht="30" customHeight="1" x14ac:dyDescent="0.3">
      <c r="A43" s="17">
        <f t="shared" si="0"/>
        <v>36</v>
      </c>
      <c r="B43" s="31" t="s">
        <v>62</v>
      </c>
      <c r="C43" s="30" t="s">
        <v>63</v>
      </c>
      <c r="D43" s="24">
        <v>36878068</v>
      </c>
      <c r="E43" s="13">
        <v>0</v>
      </c>
      <c r="F43" s="7"/>
      <c r="G43" s="32">
        <f t="shared" si="1"/>
        <v>0</v>
      </c>
    </row>
    <row r="44" spans="1:7" ht="30" customHeight="1" x14ac:dyDescent="0.3">
      <c r="A44" s="17">
        <f t="shared" si="0"/>
        <v>37</v>
      </c>
      <c r="B44" s="31" t="s">
        <v>69</v>
      </c>
      <c r="C44" s="30" t="s">
        <v>64</v>
      </c>
      <c r="D44" s="24">
        <v>142205007.66999999</v>
      </c>
      <c r="E44" s="13">
        <v>0</v>
      </c>
      <c r="F44" s="7"/>
      <c r="G44" s="32">
        <f t="shared" si="1"/>
        <v>0</v>
      </c>
    </row>
    <row r="45" spans="1:7" ht="30" customHeight="1" x14ac:dyDescent="0.3">
      <c r="A45" s="17">
        <f t="shared" si="0"/>
        <v>38</v>
      </c>
      <c r="B45" s="31" t="s">
        <v>68</v>
      </c>
      <c r="C45" s="30" t="s">
        <v>65</v>
      </c>
      <c r="D45" s="24">
        <v>95546411</v>
      </c>
      <c r="E45" s="13">
        <f>80255353.11+110533445.86</f>
        <v>190788798.97</v>
      </c>
      <c r="F45" s="7"/>
      <c r="G45" s="6">
        <f t="shared" si="1"/>
        <v>199.68180591314936</v>
      </c>
    </row>
    <row r="46" spans="1:7" ht="30" customHeight="1" x14ac:dyDescent="0.3">
      <c r="A46" s="17">
        <f t="shared" si="0"/>
        <v>39</v>
      </c>
      <c r="B46" s="31" t="s">
        <v>66</v>
      </c>
      <c r="C46" s="30" t="s">
        <v>67</v>
      </c>
      <c r="D46" s="24">
        <v>8399468</v>
      </c>
      <c r="E46" s="13">
        <f>5746755.26+800000</f>
        <v>6546755.2599999998</v>
      </c>
      <c r="F46" s="7"/>
      <c r="G46" s="34">
        <f t="shared" si="1"/>
        <v>77.942498977316177</v>
      </c>
    </row>
    <row r="47" spans="1:7" ht="30" customHeight="1" x14ac:dyDescent="0.3">
      <c r="A47" s="17">
        <f t="shared" si="0"/>
        <v>40</v>
      </c>
      <c r="B47" s="22" t="s">
        <v>85</v>
      </c>
      <c r="C47" s="2"/>
      <c r="D47" s="24">
        <f>SUM(D8:D46)</f>
        <v>2882130664.4000006</v>
      </c>
      <c r="E47" s="13">
        <f>SUM(E8:E46)</f>
        <v>1922239600.27</v>
      </c>
      <c r="F47" s="7">
        <f>SUM(F8:F46)</f>
        <v>53797395.519999996</v>
      </c>
      <c r="G47" s="27"/>
    </row>
    <row r="48" spans="1:7" ht="30" customHeight="1" x14ac:dyDescent="0.3">
      <c r="A48" s="17">
        <f t="shared" si="0"/>
        <v>41</v>
      </c>
      <c r="B48" s="22"/>
      <c r="C48" s="2"/>
      <c r="D48" s="24"/>
      <c r="E48" s="14"/>
      <c r="F48" s="7"/>
      <c r="G48" s="27"/>
    </row>
    <row r="49" spans="1:7" ht="30" customHeight="1" x14ac:dyDescent="0.3">
      <c r="A49" s="17">
        <f>ROW(A43)</f>
        <v>43</v>
      </c>
      <c r="B49" s="22"/>
      <c r="C49" s="2"/>
      <c r="D49" s="24"/>
      <c r="E49" s="13"/>
      <c r="F49" s="7"/>
      <c r="G49" s="27"/>
    </row>
    <row r="50" spans="1:7" ht="30" customHeight="1" x14ac:dyDescent="0.3">
      <c r="A50" s="17">
        <f>ROW(A44)</f>
        <v>44</v>
      </c>
      <c r="B50" s="22"/>
      <c r="C50" s="2"/>
      <c r="D50" s="24"/>
      <c r="E50" s="14"/>
      <c r="F50" s="7"/>
      <c r="G50" s="27"/>
    </row>
    <row r="51" spans="1:7" ht="30" customHeight="1" x14ac:dyDescent="0.3">
      <c r="A51" s="17">
        <f>ROW(A45)</f>
        <v>45</v>
      </c>
      <c r="B51" s="23"/>
      <c r="C51" s="25"/>
      <c r="D51" s="7"/>
      <c r="E51" s="13"/>
      <c r="F51" s="7"/>
      <c r="G51" s="27"/>
    </row>
    <row r="52" spans="1:7" ht="30" customHeight="1" x14ac:dyDescent="0.3">
      <c r="A52" s="17">
        <f>ROW(A46)</f>
        <v>46</v>
      </c>
      <c r="B52" s="22"/>
      <c r="C52" s="2"/>
      <c r="D52" s="7"/>
      <c r="E52" s="13"/>
      <c r="F52" s="7"/>
      <c r="G52" s="27"/>
    </row>
    <row r="53" spans="1:7" ht="30" customHeight="1" x14ac:dyDescent="0.3">
      <c r="A53" s="17" t="e">
        <f>ROW(#REF!)</f>
        <v>#REF!</v>
      </c>
      <c r="B53" s="22"/>
      <c r="C53" s="2"/>
      <c r="D53" s="7"/>
      <c r="E53" s="13"/>
      <c r="F53" s="7"/>
      <c r="G53" s="27"/>
    </row>
    <row r="54" spans="1:7" ht="30" customHeight="1" x14ac:dyDescent="0.3">
      <c r="A54" s="17">
        <f t="shared" si="0"/>
        <v>47</v>
      </c>
      <c r="B54" s="22"/>
      <c r="C54" s="2"/>
      <c r="D54" s="24"/>
      <c r="E54" s="13"/>
      <c r="F54" s="7"/>
      <c r="G54" s="27"/>
    </row>
    <row r="55" spans="1:7" ht="30" customHeight="1" x14ac:dyDescent="0.3">
      <c r="A55" s="17">
        <f t="shared" si="0"/>
        <v>48</v>
      </c>
      <c r="B55" s="23"/>
      <c r="C55" s="25"/>
      <c r="D55" s="7"/>
      <c r="E55" s="13"/>
      <c r="F55" s="7"/>
      <c r="G55" s="27"/>
    </row>
    <row r="56" spans="1:7" ht="30" customHeight="1" x14ac:dyDescent="0.3">
      <c r="A56" s="17">
        <f t="shared" si="0"/>
        <v>49</v>
      </c>
      <c r="B56" s="23"/>
      <c r="C56" s="25"/>
      <c r="D56" s="7"/>
      <c r="E56" s="13"/>
      <c r="F56" s="29"/>
      <c r="G56" s="27"/>
    </row>
    <row r="57" spans="1:7" ht="30" customHeight="1" x14ac:dyDescent="0.3">
      <c r="A57" s="17">
        <f t="shared" si="0"/>
        <v>50</v>
      </c>
      <c r="B57" s="22"/>
      <c r="C57" s="2"/>
      <c r="D57" s="15"/>
      <c r="E57" s="16"/>
      <c r="F57" s="29"/>
      <c r="G57" s="27"/>
    </row>
    <row r="58" spans="1:7" ht="30" customHeight="1" x14ac:dyDescent="0.3">
      <c r="A58" s="17">
        <f t="shared" si="0"/>
        <v>51</v>
      </c>
      <c r="B58" s="22"/>
      <c r="C58" s="2"/>
      <c r="D58" s="7"/>
      <c r="E58" s="13"/>
      <c r="F58" s="7"/>
      <c r="G58" s="27"/>
    </row>
    <row r="59" spans="1:7" ht="30" customHeight="1" x14ac:dyDescent="0.3">
      <c r="A59" s="17">
        <f t="shared" si="0"/>
        <v>52</v>
      </c>
      <c r="B59" s="22"/>
      <c r="C59" s="2"/>
      <c r="D59" s="7"/>
      <c r="E59" s="13"/>
      <c r="F59" s="29"/>
      <c r="G59" s="27"/>
    </row>
    <row r="60" spans="1:7" ht="30" customHeight="1" x14ac:dyDescent="0.3">
      <c r="A60" s="17">
        <f t="shared" si="0"/>
        <v>53</v>
      </c>
      <c r="B60" s="23"/>
      <c r="C60" s="25"/>
      <c r="D60" s="7"/>
      <c r="E60" s="13"/>
      <c r="F60" s="29"/>
      <c r="G60" s="27"/>
    </row>
    <row r="61" spans="1:7" ht="30" customHeight="1" x14ac:dyDescent="0.3">
      <c r="A61" s="17">
        <f t="shared" si="0"/>
        <v>54</v>
      </c>
      <c r="B61" s="23"/>
      <c r="C61" s="25"/>
      <c r="D61" s="7"/>
      <c r="E61" s="13"/>
      <c r="F61" s="7"/>
      <c r="G61" s="27"/>
    </row>
    <row r="62" spans="1:7" ht="30" customHeight="1" x14ac:dyDescent="0.3">
      <c r="A62" s="17">
        <f t="shared" si="0"/>
        <v>55</v>
      </c>
      <c r="B62" s="23"/>
      <c r="C62" s="25"/>
      <c r="D62" s="7"/>
      <c r="E62" s="13"/>
      <c r="F62" s="29"/>
      <c r="G62" s="27"/>
    </row>
    <row r="63" spans="1:7" ht="30" customHeight="1" x14ac:dyDescent="0.3">
      <c r="A63" s="17">
        <f t="shared" si="0"/>
        <v>56</v>
      </c>
      <c r="B63" s="23"/>
      <c r="C63" s="25"/>
      <c r="D63" s="7"/>
      <c r="E63" s="13"/>
      <c r="F63" s="7"/>
      <c r="G63" s="27"/>
    </row>
    <row r="64" spans="1:7" ht="30" customHeight="1" x14ac:dyDescent="0.3">
      <c r="A64" s="17">
        <f t="shared" si="0"/>
        <v>57</v>
      </c>
      <c r="B64" s="22"/>
      <c r="C64" s="2"/>
      <c r="D64" s="7"/>
      <c r="E64" s="13"/>
      <c r="F64" s="7"/>
      <c r="G64" s="27"/>
    </row>
    <row r="65" spans="1:7" ht="30" customHeight="1" x14ac:dyDescent="0.3">
      <c r="A65" s="17">
        <f t="shared" si="0"/>
        <v>58</v>
      </c>
      <c r="B65" s="22"/>
      <c r="C65" s="2"/>
      <c r="D65" s="7"/>
      <c r="E65" s="13"/>
      <c r="F65" s="7"/>
      <c r="G65" s="27"/>
    </row>
    <row r="66" spans="1:7" ht="30" customHeight="1" x14ac:dyDescent="0.3">
      <c r="A66" s="17">
        <f t="shared" si="0"/>
        <v>59</v>
      </c>
      <c r="B66" s="22"/>
      <c r="C66" s="2"/>
      <c r="D66" s="24"/>
      <c r="E66" s="16"/>
      <c r="F66" s="15"/>
      <c r="G66" s="27"/>
    </row>
    <row r="67" spans="1:7" ht="30" customHeight="1" x14ac:dyDescent="0.3">
      <c r="A67" s="17">
        <f t="shared" si="0"/>
        <v>60</v>
      </c>
      <c r="B67" s="22"/>
      <c r="C67" s="2"/>
      <c r="D67" s="7"/>
      <c r="E67" s="13"/>
      <c r="F67" s="7"/>
      <c r="G67" s="27"/>
    </row>
    <row r="68" spans="1:7" ht="30" customHeight="1" x14ac:dyDescent="0.3">
      <c r="A68" s="17">
        <f t="shared" si="0"/>
        <v>61</v>
      </c>
      <c r="B68" s="22"/>
      <c r="C68" s="2"/>
      <c r="D68" s="24"/>
      <c r="E68" s="13"/>
      <c r="F68" s="7"/>
      <c r="G68" s="27"/>
    </row>
    <row r="69" spans="1:7" ht="30" customHeight="1" x14ac:dyDescent="0.3">
      <c r="A69" s="17">
        <f t="shared" si="0"/>
        <v>62</v>
      </c>
      <c r="B69" s="22"/>
      <c r="C69" s="2"/>
      <c r="D69" s="7"/>
      <c r="E69" s="13"/>
      <c r="F69" s="7"/>
      <c r="G69" s="27"/>
    </row>
    <row r="70" spans="1:7" ht="30" customHeight="1" x14ac:dyDescent="0.3">
      <c r="A70" s="17">
        <f t="shared" si="0"/>
        <v>63</v>
      </c>
      <c r="B70" s="23"/>
      <c r="C70" s="25"/>
      <c r="D70" s="7"/>
      <c r="E70" s="13"/>
      <c r="F70" s="7"/>
      <c r="G70" s="27"/>
    </row>
    <row r="71" spans="1:7" ht="30" customHeight="1" x14ac:dyDescent="0.3">
      <c r="A71" s="17">
        <f t="shared" si="0"/>
        <v>64</v>
      </c>
      <c r="B71" s="22"/>
      <c r="C71" s="2"/>
      <c r="D71" s="15"/>
      <c r="E71" s="16"/>
      <c r="F71" s="29"/>
      <c r="G71" s="27"/>
    </row>
    <row r="72" spans="1:7" ht="30" customHeight="1" x14ac:dyDescent="0.3">
      <c r="A72" s="17">
        <f t="shared" ref="A72:A135" si="2">ROW(A65)</f>
        <v>65</v>
      </c>
      <c r="B72" s="22"/>
      <c r="C72" s="2"/>
      <c r="D72" s="15"/>
      <c r="E72" s="16"/>
      <c r="F72" s="15"/>
      <c r="G72" s="27"/>
    </row>
    <row r="73" spans="1:7" ht="30" customHeight="1" x14ac:dyDescent="0.3">
      <c r="A73" s="17">
        <f t="shared" si="2"/>
        <v>66</v>
      </c>
      <c r="B73" s="22"/>
      <c r="C73" s="2"/>
      <c r="D73" s="24"/>
      <c r="E73" s="13"/>
      <c r="F73" s="7"/>
      <c r="G73" s="27"/>
    </row>
    <row r="74" spans="1:7" ht="30" customHeight="1" x14ac:dyDescent="0.3">
      <c r="A74" s="17">
        <f t="shared" si="2"/>
        <v>67</v>
      </c>
      <c r="B74" s="22"/>
      <c r="C74" s="2"/>
      <c r="D74" s="24"/>
      <c r="E74" s="13"/>
      <c r="F74" s="7"/>
      <c r="G74" s="27"/>
    </row>
    <row r="75" spans="1:7" ht="30" customHeight="1" x14ac:dyDescent="0.3">
      <c r="A75" s="17">
        <f t="shared" si="2"/>
        <v>68</v>
      </c>
      <c r="B75" s="22"/>
      <c r="C75" s="2"/>
      <c r="D75" s="24"/>
      <c r="E75" s="13"/>
      <c r="F75" s="7"/>
      <c r="G75" s="27"/>
    </row>
    <row r="76" spans="1:7" ht="30" customHeight="1" x14ac:dyDescent="0.3">
      <c r="A76" s="17">
        <f t="shared" si="2"/>
        <v>69</v>
      </c>
      <c r="B76" s="22"/>
      <c r="C76" s="2"/>
      <c r="D76" s="24"/>
      <c r="E76" s="16"/>
      <c r="F76" s="15"/>
      <c r="G76" s="27"/>
    </row>
    <row r="77" spans="1:7" ht="30" customHeight="1" x14ac:dyDescent="0.3">
      <c r="A77" s="17">
        <f t="shared" si="2"/>
        <v>70</v>
      </c>
      <c r="B77" s="22"/>
      <c r="C77" s="2"/>
      <c r="D77" s="24"/>
      <c r="E77" s="14"/>
      <c r="F77" s="7"/>
      <c r="G77" s="27"/>
    </row>
    <row r="78" spans="1:7" ht="30" customHeight="1" x14ac:dyDescent="0.3">
      <c r="A78" s="17">
        <f t="shared" si="2"/>
        <v>71</v>
      </c>
      <c r="B78" s="22"/>
      <c r="C78" s="2"/>
      <c r="D78" s="24"/>
      <c r="E78" s="13"/>
      <c r="F78" s="7"/>
      <c r="G78" s="27"/>
    </row>
    <row r="79" spans="1:7" ht="30" customHeight="1" x14ac:dyDescent="0.3">
      <c r="A79" s="17">
        <f t="shared" si="2"/>
        <v>72</v>
      </c>
      <c r="B79" s="23"/>
      <c r="C79" s="25"/>
      <c r="D79" s="24"/>
      <c r="E79" s="14"/>
      <c r="F79" s="29"/>
      <c r="G79" s="27"/>
    </row>
    <row r="80" spans="1:7" ht="30" customHeight="1" x14ac:dyDescent="0.3">
      <c r="A80" s="17">
        <f t="shared" si="2"/>
        <v>73</v>
      </c>
      <c r="B80" s="22"/>
      <c r="C80" s="2"/>
      <c r="D80" s="24"/>
      <c r="E80" s="13"/>
      <c r="F80" s="7"/>
      <c r="G80" s="27"/>
    </row>
    <row r="81" spans="1:7" ht="30" customHeight="1" x14ac:dyDescent="0.3">
      <c r="A81" s="17">
        <f t="shared" si="2"/>
        <v>74</v>
      </c>
      <c r="B81" s="22"/>
      <c r="C81" s="2"/>
      <c r="D81" s="24"/>
      <c r="E81" s="13"/>
      <c r="F81" s="29"/>
      <c r="G81" s="27"/>
    </row>
    <row r="82" spans="1:7" ht="30" customHeight="1" x14ac:dyDescent="0.3">
      <c r="A82" s="17">
        <f t="shared" si="2"/>
        <v>75</v>
      </c>
      <c r="B82" s="22"/>
      <c r="C82" s="2"/>
      <c r="D82" s="24"/>
      <c r="E82" s="13"/>
      <c r="F82" s="29"/>
      <c r="G82" s="27"/>
    </row>
    <row r="83" spans="1:7" ht="30" customHeight="1" x14ac:dyDescent="0.3">
      <c r="A83" s="17">
        <f t="shared" si="2"/>
        <v>76</v>
      </c>
      <c r="B83" s="22"/>
      <c r="C83" s="2"/>
      <c r="D83" s="7"/>
      <c r="E83" s="13"/>
      <c r="F83" s="7"/>
      <c r="G83" s="27"/>
    </row>
    <row r="84" spans="1:7" ht="30" customHeight="1" x14ac:dyDescent="0.3">
      <c r="A84" s="17">
        <f t="shared" si="2"/>
        <v>77</v>
      </c>
      <c r="B84" s="22"/>
      <c r="C84" s="2"/>
      <c r="D84" s="7"/>
      <c r="E84" s="13"/>
      <c r="F84" s="7"/>
      <c r="G84" s="27"/>
    </row>
    <row r="85" spans="1:7" ht="30" customHeight="1" x14ac:dyDescent="0.3">
      <c r="A85" s="17">
        <f t="shared" si="2"/>
        <v>78</v>
      </c>
      <c r="B85" s="22"/>
      <c r="C85" s="2"/>
      <c r="D85" s="7"/>
      <c r="E85" s="13"/>
      <c r="F85" s="7"/>
      <c r="G85" s="27"/>
    </row>
    <row r="86" spans="1:7" ht="30" customHeight="1" x14ac:dyDescent="0.3">
      <c r="A86" s="17">
        <f t="shared" si="2"/>
        <v>79</v>
      </c>
      <c r="B86" s="23"/>
      <c r="C86" s="25"/>
      <c r="D86" s="7"/>
      <c r="E86" s="13"/>
      <c r="F86" s="29"/>
      <c r="G86" s="27"/>
    </row>
    <row r="87" spans="1:7" ht="30" customHeight="1" x14ac:dyDescent="0.3">
      <c r="A87" s="17">
        <f t="shared" si="2"/>
        <v>80</v>
      </c>
      <c r="B87" s="22"/>
      <c r="C87" s="2"/>
      <c r="D87" s="24"/>
      <c r="E87" s="13"/>
      <c r="F87" s="7"/>
      <c r="G87" s="27"/>
    </row>
    <row r="88" spans="1:7" ht="30" customHeight="1" x14ac:dyDescent="0.3">
      <c r="A88" s="17">
        <f t="shared" si="2"/>
        <v>81</v>
      </c>
      <c r="B88" s="22"/>
      <c r="C88" s="2"/>
      <c r="D88" s="24"/>
      <c r="E88" s="13"/>
      <c r="F88" s="7"/>
      <c r="G88" s="27"/>
    </row>
    <row r="89" spans="1:7" ht="30" customHeight="1" x14ac:dyDescent="0.3">
      <c r="A89" s="17">
        <f t="shared" si="2"/>
        <v>82</v>
      </c>
      <c r="B89" s="22"/>
      <c r="C89" s="2"/>
      <c r="D89" s="24"/>
      <c r="E89" s="13"/>
      <c r="F89" s="7"/>
      <c r="G89" s="27"/>
    </row>
    <row r="90" spans="1:7" ht="30" customHeight="1" x14ac:dyDescent="0.3">
      <c r="A90" s="17">
        <f t="shared" si="2"/>
        <v>83</v>
      </c>
      <c r="B90" s="22"/>
      <c r="C90" s="2"/>
      <c r="D90" s="24"/>
      <c r="E90" s="13"/>
      <c r="F90" s="7"/>
      <c r="G90" s="27"/>
    </row>
    <row r="91" spans="1:7" ht="30" customHeight="1" x14ac:dyDescent="0.3">
      <c r="A91" s="17">
        <f t="shared" si="2"/>
        <v>84</v>
      </c>
      <c r="B91" s="22"/>
      <c r="C91" s="2"/>
      <c r="D91" s="28"/>
      <c r="E91" s="12"/>
      <c r="F91" s="7"/>
      <c r="G91" s="27"/>
    </row>
    <row r="92" spans="1:7" ht="30" customHeight="1" x14ac:dyDescent="0.3">
      <c r="A92" s="17">
        <f t="shared" si="2"/>
        <v>85</v>
      </c>
      <c r="B92" s="22"/>
      <c r="C92" s="2"/>
      <c r="D92" s="24"/>
      <c r="E92" s="13"/>
      <c r="F92" s="7"/>
      <c r="G92" s="27"/>
    </row>
    <row r="93" spans="1:7" ht="30" customHeight="1" x14ac:dyDescent="0.3">
      <c r="A93" s="17">
        <f t="shared" si="2"/>
        <v>86</v>
      </c>
      <c r="B93" s="22"/>
      <c r="C93" s="2"/>
      <c r="D93" s="7"/>
      <c r="E93" s="13"/>
      <c r="F93" s="7"/>
      <c r="G93" s="27"/>
    </row>
    <row r="94" spans="1:7" ht="30" customHeight="1" x14ac:dyDescent="0.3">
      <c r="A94" s="17">
        <f t="shared" si="2"/>
        <v>87</v>
      </c>
      <c r="B94" s="22"/>
      <c r="C94" s="2"/>
      <c r="D94" s="7"/>
      <c r="E94" s="13"/>
      <c r="F94" s="29"/>
      <c r="G94" s="27"/>
    </row>
    <row r="95" spans="1:7" ht="30" customHeight="1" x14ac:dyDescent="0.3">
      <c r="A95" s="17">
        <f t="shared" si="2"/>
        <v>88</v>
      </c>
      <c r="B95" s="22"/>
      <c r="C95" s="2"/>
      <c r="D95" s="24"/>
      <c r="E95" s="13"/>
      <c r="F95" s="7"/>
      <c r="G95" s="27"/>
    </row>
    <row r="96" spans="1:7" ht="30" customHeight="1" x14ac:dyDescent="0.3">
      <c r="A96" s="17">
        <f t="shared" si="2"/>
        <v>89</v>
      </c>
      <c r="B96" s="23"/>
      <c r="C96" s="25"/>
      <c r="D96" s="7"/>
      <c r="E96" s="13"/>
      <c r="F96" s="29"/>
      <c r="G96" s="27"/>
    </row>
    <row r="97" spans="1:7" ht="30" customHeight="1" x14ac:dyDescent="0.3">
      <c r="A97" s="17">
        <f t="shared" si="2"/>
        <v>90</v>
      </c>
      <c r="B97" s="22"/>
      <c r="C97" s="2"/>
      <c r="D97" s="24"/>
      <c r="E97" s="13"/>
      <c r="F97" s="29"/>
      <c r="G97" s="27"/>
    </row>
    <row r="98" spans="1:7" ht="30" customHeight="1" x14ac:dyDescent="0.3">
      <c r="A98" s="17">
        <f t="shared" si="2"/>
        <v>91</v>
      </c>
      <c r="B98" s="22"/>
      <c r="C98" s="2"/>
      <c r="D98" s="24"/>
      <c r="E98" s="13"/>
      <c r="F98" s="7"/>
      <c r="G98" s="27"/>
    </row>
    <row r="99" spans="1:7" ht="30" customHeight="1" x14ac:dyDescent="0.3">
      <c r="A99" s="17">
        <f t="shared" si="2"/>
        <v>92</v>
      </c>
      <c r="B99" s="22"/>
      <c r="C99" s="2"/>
      <c r="D99" s="24"/>
      <c r="E99" s="13"/>
      <c r="F99" s="7"/>
      <c r="G99" s="27"/>
    </row>
    <row r="100" spans="1:7" ht="30" customHeight="1" x14ac:dyDescent="0.3">
      <c r="A100" s="17">
        <f t="shared" si="2"/>
        <v>93</v>
      </c>
      <c r="B100" s="22"/>
      <c r="C100" s="2"/>
      <c r="D100" s="7"/>
      <c r="E100" s="13"/>
      <c r="F100" s="7"/>
      <c r="G100" s="27"/>
    </row>
    <row r="101" spans="1:7" ht="30" customHeight="1" x14ac:dyDescent="0.3">
      <c r="A101" s="17">
        <f t="shared" si="2"/>
        <v>94</v>
      </c>
      <c r="B101" s="22"/>
      <c r="C101" s="2"/>
      <c r="D101" s="24"/>
      <c r="E101" s="13"/>
      <c r="F101" s="29"/>
      <c r="G101" s="27"/>
    </row>
    <row r="102" spans="1:7" ht="30" customHeight="1" x14ac:dyDescent="0.3">
      <c r="A102" s="17">
        <f t="shared" si="2"/>
        <v>95</v>
      </c>
      <c r="B102" s="22"/>
      <c r="C102" s="2"/>
      <c r="D102" s="24"/>
      <c r="E102" s="13"/>
      <c r="F102" s="7"/>
      <c r="G102" s="27"/>
    </row>
    <row r="103" spans="1:7" ht="30" customHeight="1" x14ac:dyDescent="0.3">
      <c r="A103" s="17">
        <f t="shared" si="2"/>
        <v>96</v>
      </c>
      <c r="B103" s="22"/>
      <c r="C103" s="2"/>
      <c r="D103" s="24"/>
      <c r="E103" s="13"/>
      <c r="F103" s="7"/>
      <c r="G103" s="27"/>
    </row>
    <row r="104" spans="1:7" ht="30" customHeight="1" x14ac:dyDescent="0.3">
      <c r="A104" s="17">
        <f t="shared" si="2"/>
        <v>97</v>
      </c>
      <c r="B104" s="22"/>
      <c r="C104" s="2"/>
      <c r="D104" s="24"/>
      <c r="E104" s="13"/>
      <c r="F104" s="7"/>
      <c r="G104" s="27"/>
    </row>
    <row r="105" spans="1:7" ht="30" customHeight="1" x14ac:dyDescent="0.3">
      <c r="A105" s="17">
        <f t="shared" si="2"/>
        <v>98</v>
      </c>
      <c r="B105" s="22"/>
      <c r="C105" s="2"/>
      <c r="D105" s="7"/>
      <c r="E105" s="13"/>
      <c r="F105" s="29"/>
      <c r="G105" s="27"/>
    </row>
    <row r="106" spans="1:7" ht="30" customHeight="1" x14ac:dyDescent="0.3">
      <c r="A106" s="17">
        <f t="shared" si="2"/>
        <v>99</v>
      </c>
      <c r="B106" s="22"/>
      <c r="C106" s="2"/>
      <c r="D106" s="7"/>
      <c r="E106" s="13"/>
      <c r="F106" s="7"/>
      <c r="G106" s="27"/>
    </row>
    <row r="107" spans="1:7" ht="30" customHeight="1" x14ac:dyDescent="0.3">
      <c r="A107" s="17">
        <f t="shared" si="2"/>
        <v>100</v>
      </c>
      <c r="B107" s="22"/>
      <c r="C107" s="2"/>
      <c r="D107" s="7"/>
      <c r="E107" s="13"/>
      <c r="F107" s="7"/>
      <c r="G107" s="27"/>
    </row>
    <row r="108" spans="1:7" ht="30" customHeight="1" x14ac:dyDescent="0.3">
      <c r="A108" s="17">
        <f t="shared" si="2"/>
        <v>101</v>
      </c>
      <c r="B108" s="22"/>
      <c r="C108" s="2"/>
      <c r="D108" s="24"/>
      <c r="E108" s="14"/>
      <c r="F108" s="7"/>
      <c r="G108" s="27"/>
    </row>
    <row r="109" spans="1:7" ht="30" customHeight="1" x14ac:dyDescent="0.3">
      <c r="A109" s="17">
        <f t="shared" si="2"/>
        <v>102</v>
      </c>
      <c r="B109" s="22"/>
      <c r="C109" s="2"/>
      <c r="D109" s="24"/>
      <c r="E109" s="13"/>
      <c r="F109" s="29"/>
      <c r="G109" s="27"/>
    </row>
    <row r="110" spans="1:7" ht="30" customHeight="1" x14ac:dyDescent="0.3">
      <c r="A110" s="17">
        <f t="shared" si="2"/>
        <v>103</v>
      </c>
      <c r="B110" s="22"/>
      <c r="C110" s="2"/>
      <c r="D110" s="7"/>
      <c r="E110" s="13"/>
      <c r="F110" s="7"/>
      <c r="G110" s="27"/>
    </row>
    <row r="111" spans="1:7" ht="30" customHeight="1" x14ac:dyDescent="0.3">
      <c r="A111" s="17">
        <f t="shared" si="2"/>
        <v>104</v>
      </c>
      <c r="B111" s="22"/>
      <c r="C111" s="2"/>
      <c r="D111" s="7"/>
      <c r="E111" s="14"/>
      <c r="F111" s="7"/>
      <c r="G111" s="27"/>
    </row>
    <row r="112" spans="1:7" ht="30" customHeight="1" x14ac:dyDescent="0.3">
      <c r="A112" s="17">
        <f t="shared" si="2"/>
        <v>105</v>
      </c>
      <c r="B112" s="22"/>
      <c r="C112" s="2"/>
      <c r="D112" s="7"/>
      <c r="E112" s="13"/>
      <c r="F112" s="7"/>
      <c r="G112" s="27"/>
    </row>
    <row r="113" spans="1:7" ht="30" customHeight="1" x14ac:dyDescent="0.3">
      <c r="A113" s="17">
        <f t="shared" si="2"/>
        <v>106</v>
      </c>
      <c r="B113" s="22"/>
      <c r="C113" s="2"/>
      <c r="D113" s="7"/>
      <c r="E113" s="13"/>
      <c r="F113" s="7"/>
      <c r="G113" s="27"/>
    </row>
    <row r="114" spans="1:7" ht="30" customHeight="1" x14ac:dyDescent="0.3">
      <c r="A114" s="17">
        <f t="shared" si="2"/>
        <v>107</v>
      </c>
      <c r="B114" s="22"/>
      <c r="C114" s="2"/>
      <c r="D114" s="24"/>
      <c r="E114" s="13"/>
      <c r="F114" s="7"/>
      <c r="G114" s="27"/>
    </row>
    <row r="115" spans="1:7" ht="30" customHeight="1" x14ac:dyDescent="0.3">
      <c r="A115" s="17">
        <f t="shared" si="2"/>
        <v>108</v>
      </c>
      <c r="B115" s="22"/>
      <c r="C115" s="2"/>
      <c r="D115" s="24"/>
      <c r="E115" s="13"/>
      <c r="F115" s="7"/>
      <c r="G115" s="27"/>
    </row>
    <row r="116" spans="1:7" ht="30" customHeight="1" x14ac:dyDescent="0.3">
      <c r="A116" s="17">
        <f t="shared" si="2"/>
        <v>109</v>
      </c>
      <c r="B116" s="22"/>
      <c r="C116" s="2"/>
      <c r="D116" s="24"/>
      <c r="E116" s="13"/>
      <c r="F116" s="7"/>
      <c r="G116" s="27"/>
    </row>
    <row r="117" spans="1:7" ht="30" customHeight="1" x14ac:dyDescent="0.3">
      <c r="A117" s="17">
        <f t="shared" si="2"/>
        <v>110</v>
      </c>
      <c r="B117" s="23"/>
      <c r="C117" s="25"/>
      <c r="D117" s="7"/>
      <c r="E117" s="13"/>
      <c r="F117" s="7"/>
      <c r="G117" s="27"/>
    </row>
    <row r="118" spans="1:7" ht="30" customHeight="1" x14ac:dyDescent="0.3">
      <c r="A118" s="17">
        <f t="shared" si="2"/>
        <v>111</v>
      </c>
      <c r="B118" s="22"/>
      <c r="C118" s="2"/>
      <c r="D118" s="7"/>
      <c r="E118" s="13"/>
      <c r="F118" s="7"/>
      <c r="G118" s="27"/>
    </row>
    <row r="119" spans="1:7" ht="30" customHeight="1" x14ac:dyDescent="0.3">
      <c r="A119" s="17">
        <f t="shared" si="2"/>
        <v>112</v>
      </c>
      <c r="B119" s="22"/>
      <c r="C119" s="2"/>
      <c r="D119" s="7"/>
      <c r="E119" s="13"/>
      <c r="F119" s="7"/>
      <c r="G119" s="27"/>
    </row>
    <row r="120" spans="1:7" ht="30" customHeight="1" x14ac:dyDescent="0.3">
      <c r="A120" s="17">
        <f t="shared" si="2"/>
        <v>113</v>
      </c>
      <c r="B120" s="22"/>
      <c r="C120" s="2"/>
      <c r="D120" s="24"/>
      <c r="E120" s="13"/>
      <c r="F120" s="7"/>
      <c r="G120" s="27"/>
    </row>
    <row r="121" spans="1:7" ht="30" customHeight="1" x14ac:dyDescent="0.3">
      <c r="A121" s="17">
        <f t="shared" si="2"/>
        <v>114</v>
      </c>
      <c r="B121" s="22"/>
      <c r="C121" s="2"/>
      <c r="D121" s="24"/>
      <c r="E121" s="13"/>
      <c r="F121" s="7"/>
      <c r="G121" s="27"/>
    </row>
    <row r="122" spans="1:7" ht="30" customHeight="1" x14ac:dyDescent="0.3">
      <c r="A122" s="17">
        <f t="shared" si="2"/>
        <v>115</v>
      </c>
      <c r="B122" s="22"/>
      <c r="C122" s="2"/>
      <c r="D122" s="24"/>
      <c r="E122" s="13"/>
      <c r="F122" s="7"/>
      <c r="G122" s="27"/>
    </row>
    <row r="123" spans="1:7" ht="30" customHeight="1" x14ac:dyDescent="0.3">
      <c r="A123" s="17">
        <f t="shared" si="2"/>
        <v>116</v>
      </c>
      <c r="B123" s="22"/>
      <c r="C123" s="2"/>
      <c r="D123" s="24"/>
      <c r="E123" s="13"/>
      <c r="F123" s="29"/>
      <c r="G123" s="27"/>
    </row>
    <row r="124" spans="1:7" ht="30" customHeight="1" x14ac:dyDescent="0.3">
      <c r="A124" s="17">
        <f t="shared" si="2"/>
        <v>117</v>
      </c>
      <c r="B124" s="22"/>
      <c r="C124" s="2"/>
      <c r="D124" s="24"/>
      <c r="E124" s="11"/>
      <c r="F124" s="29"/>
      <c r="G124" s="27"/>
    </row>
    <row r="125" spans="1:7" ht="30" customHeight="1" x14ac:dyDescent="0.3">
      <c r="A125" s="17">
        <f t="shared" si="2"/>
        <v>118</v>
      </c>
      <c r="B125" s="23"/>
      <c r="C125" s="25"/>
      <c r="D125" s="7"/>
      <c r="E125" s="13"/>
      <c r="F125" s="7"/>
      <c r="G125" s="27"/>
    </row>
    <row r="126" spans="1:7" ht="30" customHeight="1" x14ac:dyDescent="0.3">
      <c r="A126" s="17">
        <f t="shared" si="2"/>
        <v>119</v>
      </c>
      <c r="B126" s="23"/>
      <c r="C126" s="25"/>
      <c r="D126" s="7"/>
      <c r="E126" s="13"/>
      <c r="F126" s="29"/>
      <c r="G126" s="27"/>
    </row>
    <row r="127" spans="1:7" ht="30" customHeight="1" x14ac:dyDescent="0.3">
      <c r="A127" s="17">
        <f t="shared" si="2"/>
        <v>120</v>
      </c>
      <c r="B127" s="23"/>
      <c r="C127" s="25"/>
      <c r="D127" s="7"/>
      <c r="E127" s="14"/>
      <c r="F127" s="7"/>
      <c r="G127" s="27"/>
    </row>
    <row r="128" spans="1:7" ht="30" customHeight="1" x14ac:dyDescent="0.3">
      <c r="A128" s="17">
        <f t="shared" si="2"/>
        <v>121</v>
      </c>
      <c r="B128" s="22"/>
      <c r="C128" s="2"/>
      <c r="D128" s="7"/>
      <c r="E128" s="13"/>
      <c r="F128" s="7"/>
      <c r="G128" s="27"/>
    </row>
    <row r="129" spans="1:7" ht="30" customHeight="1" x14ac:dyDescent="0.3">
      <c r="A129" s="17">
        <f t="shared" si="2"/>
        <v>122</v>
      </c>
      <c r="B129" s="22"/>
      <c r="C129" s="2"/>
      <c r="D129" s="24"/>
      <c r="E129" s="13"/>
      <c r="F129" s="7"/>
      <c r="G129" s="27"/>
    </row>
    <row r="130" spans="1:7" ht="30" customHeight="1" x14ac:dyDescent="0.3">
      <c r="A130" s="17">
        <f t="shared" si="2"/>
        <v>123</v>
      </c>
      <c r="B130" s="22"/>
      <c r="C130" s="2"/>
      <c r="D130" s="24"/>
      <c r="E130" s="13"/>
      <c r="F130" s="7"/>
      <c r="G130" s="27"/>
    </row>
    <row r="131" spans="1:7" ht="30" customHeight="1" x14ac:dyDescent="0.3">
      <c r="A131" s="17">
        <f t="shared" si="2"/>
        <v>124</v>
      </c>
      <c r="B131" s="22"/>
      <c r="C131" s="2"/>
      <c r="D131" s="24"/>
      <c r="E131" s="13"/>
      <c r="F131" s="7"/>
      <c r="G131" s="27"/>
    </row>
    <row r="132" spans="1:7" ht="30" customHeight="1" x14ac:dyDescent="0.3">
      <c r="A132" s="17">
        <f t="shared" si="2"/>
        <v>125</v>
      </c>
      <c r="B132" s="22"/>
      <c r="C132" s="2"/>
      <c r="D132" s="24"/>
      <c r="E132" s="13"/>
      <c r="F132" s="7"/>
      <c r="G132" s="27"/>
    </row>
    <row r="133" spans="1:7" ht="30" customHeight="1" x14ac:dyDescent="0.3">
      <c r="A133" s="17">
        <f t="shared" si="2"/>
        <v>126</v>
      </c>
      <c r="B133" s="23"/>
      <c r="C133" s="25"/>
      <c r="D133" s="7"/>
      <c r="E133" s="13"/>
      <c r="F133" s="7"/>
      <c r="G133" s="27"/>
    </row>
    <row r="134" spans="1:7" ht="30" customHeight="1" x14ac:dyDescent="0.3">
      <c r="A134" s="17">
        <f t="shared" si="2"/>
        <v>127</v>
      </c>
      <c r="B134" s="22"/>
      <c r="C134" s="2"/>
      <c r="D134" s="7"/>
      <c r="E134" s="14"/>
      <c r="F134" s="7"/>
      <c r="G134" s="27"/>
    </row>
    <row r="135" spans="1:7" ht="30" customHeight="1" x14ac:dyDescent="0.3">
      <c r="A135" s="17">
        <f t="shared" si="2"/>
        <v>128</v>
      </c>
      <c r="B135" s="22"/>
      <c r="C135" s="2"/>
      <c r="D135" s="24"/>
      <c r="E135" s="13"/>
      <c r="F135" s="7"/>
      <c r="G135" s="27"/>
    </row>
    <row r="136" spans="1:7" ht="30" customHeight="1" x14ac:dyDescent="0.3">
      <c r="A136" s="17">
        <f t="shared" ref="A136:A193" si="3">ROW(A129)</f>
        <v>129</v>
      </c>
      <c r="B136" s="22"/>
      <c r="C136" s="2"/>
      <c r="D136" s="24"/>
      <c r="E136" s="13"/>
      <c r="F136" s="7"/>
      <c r="G136" s="27"/>
    </row>
    <row r="137" spans="1:7" ht="30" customHeight="1" x14ac:dyDescent="0.3">
      <c r="A137" s="17">
        <f t="shared" si="3"/>
        <v>130</v>
      </c>
      <c r="B137" s="23"/>
      <c r="C137" s="25"/>
      <c r="D137" s="24"/>
      <c r="E137" s="13"/>
      <c r="F137" s="29"/>
      <c r="G137" s="27"/>
    </row>
    <row r="138" spans="1:7" ht="30" customHeight="1" x14ac:dyDescent="0.3">
      <c r="A138" s="17">
        <f t="shared" si="3"/>
        <v>131</v>
      </c>
      <c r="B138" s="23"/>
      <c r="C138" s="25"/>
      <c r="D138" s="24"/>
      <c r="E138" s="13"/>
      <c r="F138" s="7"/>
      <c r="G138" s="27"/>
    </row>
    <row r="139" spans="1:7" ht="30" customHeight="1" x14ac:dyDescent="0.3">
      <c r="A139" s="17">
        <f t="shared" si="3"/>
        <v>132</v>
      </c>
      <c r="B139" s="22"/>
      <c r="C139" s="2"/>
      <c r="D139" s="24"/>
      <c r="E139" s="13"/>
      <c r="F139" s="7"/>
      <c r="G139" s="27"/>
    </row>
    <row r="140" spans="1:7" ht="30" customHeight="1" x14ac:dyDescent="0.3">
      <c r="A140" s="17">
        <f t="shared" si="3"/>
        <v>133</v>
      </c>
      <c r="B140" s="22"/>
      <c r="C140" s="2"/>
      <c r="D140" s="24"/>
      <c r="E140" s="13"/>
      <c r="F140" s="7"/>
      <c r="G140" s="27"/>
    </row>
    <row r="141" spans="1:7" ht="30" customHeight="1" x14ac:dyDescent="0.3">
      <c r="A141" s="17">
        <f t="shared" si="3"/>
        <v>134</v>
      </c>
      <c r="B141" s="22"/>
      <c r="C141" s="2"/>
      <c r="D141" s="24"/>
      <c r="E141" s="13"/>
      <c r="F141" s="7"/>
      <c r="G141" s="27"/>
    </row>
    <row r="142" spans="1:7" ht="30" customHeight="1" x14ac:dyDescent="0.3">
      <c r="A142" s="17">
        <f t="shared" si="3"/>
        <v>135</v>
      </c>
      <c r="B142" s="22"/>
      <c r="C142" s="2"/>
      <c r="D142" s="24"/>
      <c r="E142" s="13"/>
      <c r="F142" s="29"/>
      <c r="G142" s="27"/>
    </row>
    <row r="143" spans="1:7" ht="30" customHeight="1" x14ac:dyDescent="0.3">
      <c r="A143" s="17">
        <f t="shared" si="3"/>
        <v>136</v>
      </c>
      <c r="B143" s="22"/>
      <c r="C143" s="2"/>
      <c r="D143" s="24"/>
      <c r="E143" s="13"/>
      <c r="F143" s="7"/>
      <c r="G143" s="27"/>
    </row>
    <row r="144" spans="1:7" ht="30" customHeight="1" x14ac:dyDescent="0.3">
      <c r="A144" s="17">
        <f t="shared" si="3"/>
        <v>137</v>
      </c>
      <c r="B144" s="22"/>
      <c r="C144" s="2"/>
      <c r="D144" s="24"/>
      <c r="E144" s="14"/>
      <c r="F144" s="7"/>
      <c r="G144" s="27"/>
    </row>
    <row r="145" spans="1:7" ht="30" customHeight="1" x14ac:dyDescent="0.3">
      <c r="A145" s="17">
        <f t="shared" si="3"/>
        <v>138</v>
      </c>
      <c r="B145" s="23"/>
      <c r="C145" s="25"/>
      <c r="D145" s="7"/>
      <c r="E145" s="13"/>
      <c r="F145" s="29"/>
      <c r="G145" s="27"/>
    </row>
    <row r="146" spans="1:7" ht="30" customHeight="1" x14ac:dyDescent="0.3">
      <c r="A146" s="17">
        <f t="shared" si="3"/>
        <v>139</v>
      </c>
      <c r="B146" s="22"/>
      <c r="C146" s="2"/>
      <c r="D146" s="7"/>
      <c r="E146" s="13"/>
      <c r="F146" s="7"/>
      <c r="G146" s="27"/>
    </row>
    <row r="147" spans="1:7" ht="30" customHeight="1" x14ac:dyDescent="0.3">
      <c r="A147" s="17">
        <f t="shared" si="3"/>
        <v>140</v>
      </c>
      <c r="B147" s="22"/>
      <c r="C147" s="2"/>
      <c r="D147" s="7"/>
      <c r="E147" s="13"/>
      <c r="F147" s="7"/>
      <c r="G147" s="27"/>
    </row>
    <row r="148" spans="1:7" ht="30" customHeight="1" x14ac:dyDescent="0.3">
      <c r="A148" s="17">
        <f t="shared" si="3"/>
        <v>141</v>
      </c>
      <c r="B148" s="22"/>
      <c r="C148" s="2"/>
      <c r="D148" s="24"/>
      <c r="E148" s="13"/>
      <c r="F148" s="7"/>
      <c r="G148" s="27"/>
    </row>
    <row r="149" spans="1:7" ht="30" customHeight="1" x14ac:dyDescent="0.3">
      <c r="A149" s="17">
        <f t="shared" si="3"/>
        <v>142</v>
      </c>
      <c r="B149" s="22"/>
      <c r="C149" s="2"/>
      <c r="D149" s="24"/>
      <c r="E149" s="13"/>
      <c r="F149" s="29"/>
      <c r="G149" s="27"/>
    </row>
    <row r="150" spans="1:7" ht="30" customHeight="1" x14ac:dyDescent="0.3">
      <c r="A150" s="17">
        <f t="shared" si="3"/>
        <v>143</v>
      </c>
      <c r="B150" s="22"/>
      <c r="C150" s="2"/>
      <c r="D150" s="24"/>
      <c r="E150" s="13"/>
      <c r="F150" s="7"/>
      <c r="G150" s="27"/>
    </row>
    <row r="151" spans="1:7" ht="30" customHeight="1" x14ac:dyDescent="0.3">
      <c r="A151" s="17">
        <f t="shared" si="3"/>
        <v>144</v>
      </c>
      <c r="B151" s="22"/>
      <c r="C151" s="2"/>
      <c r="D151" s="24"/>
      <c r="E151" s="14"/>
      <c r="F151" s="7"/>
      <c r="G151" s="27"/>
    </row>
    <row r="152" spans="1:7" ht="30" customHeight="1" x14ac:dyDescent="0.3">
      <c r="A152" s="17">
        <f t="shared" si="3"/>
        <v>145</v>
      </c>
      <c r="B152" s="22"/>
      <c r="C152" s="2"/>
      <c r="D152" s="24"/>
      <c r="E152" s="13"/>
      <c r="F152" s="7"/>
      <c r="G152" s="27"/>
    </row>
    <row r="153" spans="1:7" ht="30" customHeight="1" x14ac:dyDescent="0.3">
      <c r="A153" s="17">
        <f t="shared" si="3"/>
        <v>146</v>
      </c>
      <c r="B153" s="22"/>
      <c r="C153" s="2"/>
      <c r="D153" s="24"/>
      <c r="E153" s="13"/>
      <c r="F153" s="7"/>
      <c r="G153" s="27"/>
    </row>
    <row r="154" spans="1:7" ht="30" customHeight="1" x14ac:dyDescent="0.3">
      <c r="A154" s="17">
        <f t="shared" si="3"/>
        <v>147</v>
      </c>
      <c r="B154" s="22"/>
      <c r="C154" s="2"/>
      <c r="D154" s="24"/>
      <c r="E154" s="14"/>
      <c r="F154" s="7"/>
      <c r="G154" s="27"/>
    </row>
    <row r="155" spans="1:7" ht="30" customHeight="1" x14ac:dyDescent="0.3">
      <c r="A155" s="17">
        <f t="shared" si="3"/>
        <v>148</v>
      </c>
      <c r="B155" s="22"/>
      <c r="C155" s="2"/>
      <c r="D155" s="24"/>
      <c r="E155" s="13"/>
      <c r="F155" s="7"/>
      <c r="G155" s="27"/>
    </row>
    <row r="156" spans="1:7" ht="30" customHeight="1" x14ac:dyDescent="0.3">
      <c r="A156" s="17">
        <f t="shared" si="3"/>
        <v>149</v>
      </c>
      <c r="B156" s="22"/>
      <c r="C156" s="2"/>
      <c r="D156" s="24"/>
      <c r="E156" s="13"/>
      <c r="F156" s="7"/>
      <c r="G156" s="27"/>
    </row>
    <row r="157" spans="1:7" ht="30" customHeight="1" x14ac:dyDescent="0.3">
      <c r="A157" s="17">
        <f t="shared" si="3"/>
        <v>150</v>
      </c>
      <c r="B157" s="22"/>
      <c r="C157" s="2"/>
      <c r="D157" s="24"/>
      <c r="E157" s="13"/>
      <c r="F157" s="7"/>
      <c r="G157" s="27"/>
    </row>
    <row r="158" spans="1:7" ht="30" customHeight="1" x14ac:dyDescent="0.3">
      <c r="A158" s="17">
        <f t="shared" si="3"/>
        <v>151</v>
      </c>
      <c r="B158" s="22"/>
      <c r="C158" s="2"/>
      <c r="D158" s="7"/>
      <c r="E158" s="13"/>
      <c r="F158" s="7"/>
      <c r="G158" s="27"/>
    </row>
    <row r="159" spans="1:7" ht="30" customHeight="1" x14ac:dyDescent="0.3">
      <c r="A159" s="17">
        <f t="shared" si="3"/>
        <v>152</v>
      </c>
      <c r="B159" s="22"/>
      <c r="C159" s="2"/>
      <c r="D159" s="7"/>
      <c r="E159" s="13"/>
      <c r="F159" s="7"/>
      <c r="G159" s="27"/>
    </row>
    <row r="160" spans="1:7" ht="30" customHeight="1" x14ac:dyDescent="0.3">
      <c r="A160" s="17">
        <f t="shared" si="3"/>
        <v>153</v>
      </c>
      <c r="B160" s="22"/>
      <c r="C160" s="2"/>
      <c r="D160" s="7"/>
      <c r="E160" s="13"/>
      <c r="F160" s="7"/>
      <c r="G160" s="27"/>
    </row>
    <row r="161" spans="1:7" ht="30" customHeight="1" x14ac:dyDescent="0.3">
      <c r="A161" s="17">
        <f t="shared" si="3"/>
        <v>154</v>
      </c>
      <c r="B161" s="22"/>
      <c r="C161" s="2"/>
      <c r="D161" s="24"/>
      <c r="E161" s="13"/>
      <c r="F161" s="7"/>
      <c r="G161" s="27"/>
    </row>
    <row r="162" spans="1:7" ht="30" customHeight="1" x14ac:dyDescent="0.3">
      <c r="A162" s="17">
        <f t="shared" si="3"/>
        <v>155</v>
      </c>
      <c r="B162" s="22"/>
      <c r="C162" s="2"/>
      <c r="D162" s="7"/>
      <c r="E162" s="14"/>
      <c r="F162" s="7"/>
      <c r="G162" s="27"/>
    </row>
    <row r="163" spans="1:7" ht="30" customHeight="1" x14ac:dyDescent="0.3">
      <c r="A163" s="17">
        <f t="shared" si="3"/>
        <v>156</v>
      </c>
      <c r="B163" s="22"/>
      <c r="C163" s="2"/>
      <c r="D163" s="7"/>
      <c r="E163" s="9"/>
      <c r="F163" s="7"/>
      <c r="G163" s="27"/>
    </row>
    <row r="164" spans="1:7" ht="30" customHeight="1" x14ac:dyDescent="0.3">
      <c r="A164" s="17">
        <f t="shared" si="3"/>
        <v>157</v>
      </c>
      <c r="B164" s="22"/>
      <c r="C164" s="2"/>
      <c r="D164" s="24"/>
      <c r="E164" s="13"/>
      <c r="F164" s="7"/>
      <c r="G164" s="27"/>
    </row>
    <row r="165" spans="1:7" ht="30" customHeight="1" x14ac:dyDescent="0.3">
      <c r="A165" s="17">
        <f t="shared" si="3"/>
        <v>158</v>
      </c>
      <c r="B165" s="22"/>
      <c r="C165" s="2"/>
      <c r="D165" s="7"/>
      <c r="E165" s="13"/>
      <c r="F165" s="7"/>
      <c r="G165" s="27"/>
    </row>
    <row r="166" spans="1:7" ht="30" customHeight="1" x14ac:dyDescent="0.3">
      <c r="A166" s="17">
        <f t="shared" si="3"/>
        <v>159</v>
      </c>
      <c r="B166" s="22"/>
      <c r="C166" s="2"/>
      <c r="D166" s="7"/>
      <c r="E166" s="10"/>
      <c r="F166" s="7"/>
      <c r="G166" s="27"/>
    </row>
    <row r="167" spans="1:7" ht="30" customHeight="1" x14ac:dyDescent="0.3">
      <c r="A167" s="17">
        <f t="shared" si="3"/>
        <v>160</v>
      </c>
      <c r="B167" s="22"/>
      <c r="C167" s="2"/>
      <c r="D167" s="7"/>
      <c r="E167" s="13"/>
      <c r="F167" s="7"/>
      <c r="G167" s="27"/>
    </row>
    <row r="168" spans="1:7" ht="30" customHeight="1" x14ac:dyDescent="0.3">
      <c r="A168" s="17">
        <f t="shared" si="3"/>
        <v>161</v>
      </c>
      <c r="B168" s="22"/>
      <c r="C168" s="2"/>
      <c r="D168" s="24"/>
      <c r="E168" s="13"/>
      <c r="F168" s="7"/>
      <c r="G168" s="27"/>
    </row>
    <row r="169" spans="1:7" ht="30" customHeight="1" x14ac:dyDescent="0.3">
      <c r="A169" s="17">
        <f t="shared" si="3"/>
        <v>162</v>
      </c>
      <c r="B169" s="22"/>
      <c r="C169" s="2"/>
      <c r="D169" s="24"/>
      <c r="E169" s="13"/>
      <c r="F169" s="7"/>
      <c r="G169" s="27"/>
    </row>
    <row r="170" spans="1:7" ht="30" customHeight="1" x14ac:dyDescent="0.3">
      <c r="A170" s="17">
        <f t="shared" si="3"/>
        <v>163</v>
      </c>
      <c r="B170" s="22"/>
      <c r="C170" s="2"/>
      <c r="D170" s="24"/>
      <c r="E170" s="13"/>
      <c r="F170" s="7"/>
      <c r="G170" s="27"/>
    </row>
    <row r="171" spans="1:7" ht="30" customHeight="1" x14ac:dyDescent="0.3">
      <c r="A171" s="17">
        <f t="shared" si="3"/>
        <v>164</v>
      </c>
      <c r="B171" s="23"/>
      <c r="C171" s="25"/>
      <c r="D171" s="7"/>
      <c r="E171" s="13"/>
      <c r="F171" s="29"/>
      <c r="G171" s="27"/>
    </row>
    <row r="172" spans="1:7" ht="30" customHeight="1" x14ac:dyDescent="0.3">
      <c r="A172" s="17">
        <f t="shared" si="3"/>
        <v>165</v>
      </c>
      <c r="B172" s="22"/>
      <c r="C172" s="2"/>
      <c r="D172" s="24"/>
      <c r="E172" s="13"/>
      <c r="F172" s="7"/>
      <c r="G172" s="27"/>
    </row>
    <row r="173" spans="1:7" ht="30" customHeight="1" x14ac:dyDescent="0.3">
      <c r="A173" s="17">
        <f t="shared" si="3"/>
        <v>166</v>
      </c>
      <c r="B173" s="22"/>
      <c r="C173" s="2"/>
      <c r="D173" s="24"/>
      <c r="E173" s="14"/>
      <c r="F173" s="7"/>
      <c r="G173" s="27"/>
    </row>
    <row r="174" spans="1:7" ht="30" customHeight="1" x14ac:dyDescent="0.3">
      <c r="A174" s="17">
        <f t="shared" si="3"/>
        <v>167</v>
      </c>
      <c r="B174" s="22"/>
      <c r="C174" s="2"/>
      <c r="D174" s="24"/>
      <c r="E174" s="14"/>
      <c r="F174" s="7"/>
      <c r="G174" s="27"/>
    </row>
    <row r="175" spans="1:7" ht="30" customHeight="1" x14ac:dyDescent="0.3">
      <c r="A175" s="17">
        <f t="shared" si="3"/>
        <v>168</v>
      </c>
      <c r="B175" s="22"/>
      <c r="C175" s="2"/>
      <c r="D175" s="24"/>
      <c r="E175" s="14"/>
      <c r="F175" s="7"/>
      <c r="G175" s="27"/>
    </row>
    <row r="176" spans="1:7" ht="30" customHeight="1" x14ac:dyDescent="0.3">
      <c r="A176" s="17">
        <f t="shared" si="3"/>
        <v>169</v>
      </c>
      <c r="B176" s="22"/>
      <c r="C176" s="2"/>
      <c r="D176" s="24"/>
      <c r="E176" s="13"/>
      <c r="F176" s="7"/>
      <c r="G176" s="27"/>
    </row>
    <row r="177" spans="1:7" ht="30" customHeight="1" x14ac:dyDescent="0.3">
      <c r="A177" s="17">
        <f t="shared" si="3"/>
        <v>170</v>
      </c>
      <c r="B177" s="22"/>
      <c r="C177" s="2"/>
      <c r="D177" s="24"/>
      <c r="E177" s="13"/>
      <c r="F177" s="7"/>
      <c r="G177" s="27"/>
    </row>
    <row r="178" spans="1:7" ht="30" customHeight="1" x14ac:dyDescent="0.3">
      <c r="A178" s="17">
        <f t="shared" si="3"/>
        <v>171</v>
      </c>
      <c r="B178" s="22"/>
      <c r="C178" s="2"/>
      <c r="D178" s="24"/>
      <c r="E178" s="16"/>
      <c r="F178" s="15"/>
      <c r="G178" s="27"/>
    </row>
    <row r="179" spans="1:7" ht="30" customHeight="1" x14ac:dyDescent="0.3">
      <c r="A179" s="17">
        <f t="shared" si="3"/>
        <v>172</v>
      </c>
      <c r="B179" s="22"/>
      <c r="C179" s="2"/>
      <c r="D179" s="24"/>
      <c r="E179" s="13"/>
      <c r="F179" s="7"/>
      <c r="G179" s="27"/>
    </row>
    <row r="180" spans="1:7" ht="30" customHeight="1" x14ac:dyDescent="0.3">
      <c r="A180" s="17">
        <f t="shared" si="3"/>
        <v>173</v>
      </c>
      <c r="B180" s="22"/>
      <c r="C180" s="2"/>
      <c r="D180" s="24"/>
      <c r="E180" s="13"/>
      <c r="F180" s="7"/>
      <c r="G180" s="27"/>
    </row>
    <row r="181" spans="1:7" ht="30" customHeight="1" x14ac:dyDescent="0.3">
      <c r="A181" s="17">
        <f t="shared" si="3"/>
        <v>174</v>
      </c>
      <c r="B181" s="22"/>
      <c r="C181" s="2"/>
      <c r="D181" s="24"/>
      <c r="E181" s="13"/>
      <c r="F181" s="7"/>
      <c r="G181" s="27"/>
    </row>
    <row r="182" spans="1:7" ht="30" customHeight="1" x14ac:dyDescent="0.3">
      <c r="A182" s="17">
        <f t="shared" si="3"/>
        <v>175</v>
      </c>
      <c r="B182" s="22"/>
      <c r="C182" s="2"/>
      <c r="D182" s="24"/>
      <c r="E182" s="13"/>
      <c r="F182" s="7"/>
      <c r="G182" s="27"/>
    </row>
    <row r="183" spans="1:7" ht="30" customHeight="1" x14ac:dyDescent="0.3">
      <c r="A183" s="17">
        <f t="shared" si="3"/>
        <v>176</v>
      </c>
      <c r="B183" s="22"/>
      <c r="C183" s="2"/>
      <c r="D183" s="24"/>
      <c r="E183" s="13"/>
      <c r="F183" s="7"/>
      <c r="G183" s="27"/>
    </row>
    <row r="184" spans="1:7" ht="30" customHeight="1" x14ac:dyDescent="0.3">
      <c r="A184" s="17">
        <f t="shared" si="3"/>
        <v>177</v>
      </c>
      <c r="B184" s="22"/>
      <c r="C184" s="2"/>
      <c r="D184" s="7"/>
      <c r="E184" s="14"/>
      <c r="F184" s="7"/>
      <c r="G184" s="27"/>
    </row>
    <row r="185" spans="1:7" ht="30" customHeight="1" x14ac:dyDescent="0.3">
      <c r="A185" s="17">
        <f t="shared" si="3"/>
        <v>178</v>
      </c>
      <c r="B185" s="23"/>
      <c r="C185" s="25"/>
      <c r="D185" s="7"/>
      <c r="E185" s="13"/>
      <c r="F185" s="29"/>
      <c r="G185" s="27"/>
    </row>
    <row r="186" spans="1:7" ht="30" customHeight="1" x14ac:dyDescent="0.3">
      <c r="A186" s="17">
        <f t="shared" si="3"/>
        <v>179</v>
      </c>
      <c r="B186" s="22"/>
      <c r="C186" s="2"/>
      <c r="D186" s="24"/>
      <c r="E186" s="13"/>
      <c r="F186" s="7"/>
      <c r="G186" s="27"/>
    </row>
    <row r="187" spans="1:7" ht="30" customHeight="1" x14ac:dyDescent="0.3">
      <c r="A187" s="17">
        <f t="shared" si="3"/>
        <v>180</v>
      </c>
      <c r="B187" s="22"/>
      <c r="C187" s="2"/>
      <c r="D187" s="7"/>
      <c r="E187" s="13"/>
      <c r="F187" s="7"/>
      <c r="G187" s="27"/>
    </row>
    <row r="188" spans="1:7" ht="30" customHeight="1" x14ac:dyDescent="0.3">
      <c r="A188" s="17">
        <f t="shared" si="3"/>
        <v>181</v>
      </c>
      <c r="B188" s="22"/>
      <c r="C188" s="2"/>
      <c r="D188" s="7"/>
      <c r="E188" s="13"/>
      <c r="F188" s="7"/>
      <c r="G188" s="27"/>
    </row>
    <row r="189" spans="1:7" ht="30" customHeight="1" x14ac:dyDescent="0.3">
      <c r="A189" s="17">
        <f t="shared" si="3"/>
        <v>182</v>
      </c>
      <c r="B189" s="22"/>
      <c r="C189" s="2"/>
      <c r="D189" s="7"/>
      <c r="E189" s="13"/>
      <c r="F189" s="7"/>
      <c r="G189" s="27"/>
    </row>
    <row r="190" spans="1:7" ht="30" customHeight="1" x14ac:dyDescent="0.3">
      <c r="A190" s="17">
        <f t="shared" si="3"/>
        <v>183</v>
      </c>
      <c r="B190" s="22"/>
      <c r="C190" s="2"/>
      <c r="D190" s="24"/>
      <c r="E190" s="13"/>
      <c r="F190" s="7"/>
      <c r="G190" s="27"/>
    </row>
    <row r="191" spans="1:7" ht="30" customHeight="1" x14ac:dyDescent="0.3">
      <c r="A191" s="17">
        <f t="shared" si="3"/>
        <v>184</v>
      </c>
      <c r="B191" s="22"/>
      <c r="C191" s="2"/>
      <c r="D191" s="24"/>
      <c r="E191" s="13"/>
      <c r="F191" s="7"/>
      <c r="G191" s="27"/>
    </row>
    <row r="192" spans="1:7" ht="30" customHeight="1" x14ac:dyDescent="0.3">
      <c r="A192" s="17">
        <f t="shared" si="3"/>
        <v>185</v>
      </c>
      <c r="B192" s="23"/>
      <c r="C192" s="25"/>
      <c r="D192" s="24"/>
      <c r="E192" s="14"/>
      <c r="F192" s="29"/>
      <c r="G192" s="27"/>
    </row>
    <row r="193" spans="1:7" ht="30" customHeight="1" x14ac:dyDescent="0.3">
      <c r="A193" s="17">
        <f t="shared" si="3"/>
        <v>186</v>
      </c>
      <c r="B193" s="22"/>
      <c r="C193" s="2"/>
      <c r="D193" s="24"/>
      <c r="E193" s="13"/>
      <c r="F193" s="7"/>
      <c r="G193" s="27"/>
    </row>
    <row r="194" spans="1:7" ht="30" customHeight="1" x14ac:dyDescent="0.3">
      <c r="A194" s="17"/>
      <c r="B194" s="22"/>
      <c r="C194" s="2"/>
      <c r="D194" s="7"/>
      <c r="E194" s="14"/>
      <c r="F194" s="7"/>
      <c r="G194" s="27"/>
    </row>
    <row r="195" spans="1:7" ht="30" customHeight="1" x14ac:dyDescent="0.3">
      <c r="A195" s="17"/>
      <c r="B195" s="21"/>
      <c r="C195" s="8"/>
      <c r="D195" s="7"/>
      <c r="E195" s="13"/>
      <c r="F195" s="7"/>
      <c r="G195" s="27"/>
    </row>
    <row r="196" spans="1:7" ht="30" customHeight="1" x14ac:dyDescent="0.3">
      <c r="A196" s="17"/>
      <c r="B196" s="22"/>
      <c r="C196" s="2"/>
      <c r="D196" s="7"/>
      <c r="E196" s="14"/>
      <c r="F196" s="7"/>
      <c r="G196" s="27"/>
    </row>
    <row r="197" spans="1:7" ht="30" customHeight="1" x14ac:dyDescent="0.3">
      <c r="A197" s="17"/>
      <c r="B197" s="21"/>
      <c r="C197" s="8"/>
      <c r="D197" s="7"/>
      <c r="E197" s="13"/>
      <c r="F197" s="7"/>
      <c r="G197" s="27"/>
    </row>
    <row r="198" spans="1:7" ht="30" customHeight="1" x14ac:dyDescent="0.3">
      <c r="A198" s="17"/>
      <c r="B198" s="21"/>
      <c r="C198" s="8"/>
      <c r="D198" s="7"/>
      <c r="E198" s="13"/>
      <c r="F198" s="7"/>
      <c r="G198" s="27"/>
    </row>
    <row r="199" spans="1:7" ht="30" customHeight="1" x14ac:dyDescent="0.3">
      <c r="A199" s="17"/>
      <c r="B199" s="22"/>
      <c r="C199" s="2"/>
      <c r="D199" s="7"/>
      <c r="E199" s="14"/>
      <c r="F199" s="7"/>
      <c r="G199" s="27"/>
    </row>
    <row r="200" spans="1:7" ht="30" customHeight="1" x14ac:dyDescent="0.3">
      <c r="A200" s="17"/>
      <c r="B200" s="21"/>
      <c r="C200" s="8"/>
      <c r="D200" s="7"/>
      <c r="E200" s="13"/>
      <c r="F200" s="7"/>
      <c r="G200" s="27"/>
    </row>
    <row r="201" spans="1:7" ht="30" customHeight="1" x14ac:dyDescent="0.3">
      <c r="A201" s="17"/>
      <c r="B201" s="21"/>
      <c r="C201" s="8"/>
      <c r="D201" s="7"/>
      <c r="E201" s="14"/>
      <c r="F201" s="7"/>
      <c r="G201" s="27"/>
    </row>
    <row r="202" spans="1:7" ht="30" customHeight="1" x14ac:dyDescent="0.3">
      <c r="A202" s="17"/>
      <c r="B202" s="21"/>
      <c r="C202" s="8"/>
      <c r="D202" s="7"/>
      <c r="E202" s="13"/>
      <c r="F202" s="7"/>
      <c r="G202" s="27"/>
    </row>
    <row r="203" spans="1:7" ht="30" customHeight="1" x14ac:dyDescent="0.3">
      <c r="A203" s="17"/>
      <c r="B203" s="21"/>
      <c r="C203" s="8"/>
      <c r="D203" s="7"/>
      <c r="E203" s="13"/>
      <c r="F203" s="7"/>
      <c r="G203" s="27"/>
    </row>
    <row r="204" spans="1:7" ht="30" customHeight="1" x14ac:dyDescent="0.3">
      <c r="A204" s="17"/>
      <c r="B204" s="22"/>
      <c r="C204" s="2"/>
      <c r="D204" s="7"/>
      <c r="E204" s="14"/>
      <c r="F204" s="7"/>
      <c r="G204" s="27"/>
    </row>
    <row r="205" spans="1:7" ht="30" customHeight="1" x14ac:dyDescent="0.3">
      <c r="A205" s="17"/>
      <c r="B205" s="22"/>
      <c r="C205" s="2"/>
      <c r="D205" s="7"/>
      <c r="E205" s="13"/>
      <c r="F205" s="7"/>
      <c r="G205" s="27"/>
    </row>
    <row r="206" spans="1:7" ht="30" customHeight="1" x14ac:dyDescent="0.3">
      <c r="A206" s="17"/>
      <c r="B206" s="21"/>
      <c r="C206" s="8"/>
      <c r="D206" s="7"/>
      <c r="E206" s="13"/>
      <c r="F206" s="7"/>
      <c r="G206" s="27"/>
    </row>
    <row r="207" spans="1:7" ht="30" customHeight="1" x14ac:dyDescent="0.3">
      <c r="A207" s="17"/>
      <c r="B207" s="21"/>
      <c r="C207" s="8"/>
      <c r="D207" s="7"/>
      <c r="E207" s="13"/>
      <c r="F207" s="7"/>
      <c r="G207" s="27"/>
    </row>
    <row r="208" spans="1:7" ht="30" customHeight="1" x14ac:dyDescent="0.3">
      <c r="A208" s="17"/>
      <c r="B208" s="22"/>
      <c r="C208" s="2"/>
      <c r="D208" s="7"/>
      <c r="E208" s="13"/>
      <c r="F208" s="7"/>
      <c r="G208" s="27"/>
    </row>
    <row r="209" spans="1:7" ht="30" customHeight="1" x14ac:dyDescent="0.3">
      <c r="A209" s="17"/>
      <c r="B209" s="21"/>
      <c r="C209" s="8"/>
      <c r="D209" s="7"/>
      <c r="E209" s="13"/>
      <c r="F209" s="7"/>
      <c r="G209" s="27"/>
    </row>
    <row r="210" spans="1:7" ht="30" customHeight="1" x14ac:dyDescent="0.3">
      <c r="A210" s="17"/>
      <c r="B210" s="21"/>
      <c r="C210" s="8"/>
      <c r="D210" s="7"/>
      <c r="E210" s="13"/>
      <c r="F210" s="7"/>
      <c r="G210" s="27"/>
    </row>
    <row r="211" spans="1:7" ht="30" customHeight="1" x14ac:dyDescent="0.3">
      <c r="A211" s="17"/>
      <c r="B211" s="22"/>
      <c r="C211" s="2"/>
      <c r="D211" s="7"/>
      <c r="E211" s="14"/>
      <c r="F211" s="7"/>
      <c r="G211" s="27"/>
    </row>
    <row r="212" spans="1:7" ht="30" customHeight="1" x14ac:dyDescent="0.3">
      <c r="A212" s="17"/>
      <c r="B212" s="21"/>
      <c r="C212" s="8"/>
      <c r="D212" s="7"/>
      <c r="E212" s="13"/>
      <c r="F212" s="7"/>
      <c r="G212" s="27"/>
    </row>
    <row r="213" spans="1:7" ht="30" customHeight="1" x14ac:dyDescent="0.3">
      <c r="A213" s="17">
        <f t="shared" ref="A213:A235" si="4">ROW(A207)</f>
        <v>207</v>
      </c>
      <c r="B213" s="22"/>
      <c r="C213" s="2"/>
      <c r="D213" s="7"/>
      <c r="E213" s="13"/>
      <c r="F213" s="7"/>
      <c r="G213" s="27"/>
    </row>
    <row r="214" spans="1:7" ht="30" customHeight="1" x14ac:dyDescent="0.3">
      <c r="A214" s="17">
        <f t="shared" si="4"/>
        <v>208</v>
      </c>
      <c r="B214" s="22"/>
      <c r="C214" s="2"/>
      <c r="D214" s="7"/>
      <c r="E214" s="13"/>
      <c r="F214" s="7"/>
      <c r="G214" s="27"/>
    </row>
    <row r="215" spans="1:7" ht="30" customHeight="1" x14ac:dyDescent="0.3">
      <c r="A215" s="17">
        <f t="shared" si="4"/>
        <v>209</v>
      </c>
      <c r="B215" s="21"/>
      <c r="C215" s="8"/>
      <c r="D215" s="7"/>
      <c r="E215" s="13"/>
      <c r="F215" s="7"/>
      <c r="G215" s="27"/>
    </row>
    <row r="216" spans="1:7" ht="30" customHeight="1" x14ac:dyDescent="0.3">
      <c r="A216" s="17">
        <f t="shared" si="4"/>
        <v>210</v>
      </c>
      <c r="B216" s="21"/>
      <c r="C216" s="8"/>
      <c r="D216" s="7"/>
      <c r="E216" s="13"/>
      <c r="F216" s="7"/>
      <c r="G216" s="27"/>
    </row>
    <row r="217" spans="1:7" ht="30" customHeight="1" x14ac:dyDescent="0.3">
      <c r="A217" s="17">
        <f t="shared" si="4"/>
        <v>211</v>
      </c>
      <c r="B217" s="22"/>
      <c r="C217" s="2"/>
      <c r="D217" s="7"/>
      <c r="E217" s="14"/>
      <c r="F217" s="7"/>
      <c r="G217" s="27"/>
    </row>
    <row r="218" spans="1:7" ht="30" customHeight="1" x14ac:dyDescent="0.3">
      <c r="A218" s="17">
        <f t="shared" si="4"/>
        <v>212</v>
      </c>
      <c r="B218" s="21"/>
      <c r="C218" s="8"/>
      <c r="D218" s="7"/>
      <c r="E218" s="13"/>
      <c r="F218" s="7"/>
      <c r="G218" s="27"/>
    </row>
    <row r="219" spans="1:7" ht="30" customHeight="1" x14ac:dyDescent="0.3">
      <c r="A219" s="17">
        <f t="shared" si="4"/>
        <v>213</v>
      </c>
      <c r="B219" s="22"/>
      <c r="C219" s="2"/>
      <c r="D219" s="7"/>
      <c r="E219" s="14"/>
      <c r="F219" s="7"/>
      <c r="G219" s="27"/>
    </row>
    <row r="220" spans="1:7" ht="30" customHeight="1" x14ac:dyDescent="0.3">
      <c r="A220" s="17">
        <f t="shared" si="4"/>
        <v>214</v>
      </c>
      <c r="B220" s="22"/>
      <c r="C220" s="2"/>
      <c r="D220" s="7"/>
      <c r="E220" s="14"/>
      <c r="F220" s="7"/>
      <c r="G220" s="27"/>
    </row>
    <row r="221" spans="1:7" ht="30" customHeight="1" x14ac:dyDescent="0.3">
      <c r="A221" s="17">
        <f t="shared" si="4"/>
        <v>215</v>
      </c>
      <c r="B221" s="21"/>
      <c r="C221" s="8"/>
      <c r="D221" s="7"/>
      <c r="E221" s="13"/>
      <c r="F221" s="7"/>
      <c r="G221" s="27"/>
    </row>
    <row r="222" spans="1:7" ht="30" customHeight="1" x14ac:dyDescent="0.3">
      <c r="A222" s="17">
        <f t="shared" si="4"/>
        <v>216</v>
      </c>
      <c r="B222" s="21"/>
      <c r="C222" s="8"/>
      <c r="D222" s="7"/>
      <c r="E222" s="13"/>
      <c r="F222" s="7"/>
      <c r="G222" s="27"/>
    </row>
    <row r="223" spans="1:7" ht="30" customHeight="1" x14ac:dyDescent="0.3">
      <c r="A223" s="17">
        <f t="shared" si="4"/>
        <v>217</v>
      </c>
      <c r="B223" s="21"/>
      <c r="C223" s="8"/>
      <c r="D223" s="7"/>
      <c r="E223" s="13"/>
      <c r="F223" s="7"/>
      <c r="G223" s="27"/>
    </row>
    <row r="224" spans="1:7" ht="30" customHeight="1" x14ac:dyDescent="0.3">
      <c r="A224" s="17">
        <f t="shared" si="4"/>
        <v>218</v>
      </c>
      <c r="B224" s="22"/>
      <c r="C224" s="2"/>
      <c r="D224" s="7"/>
      <c r="E224" s="14"/>
      <c r="F224" s="7"/>
      <c r="G224" s="27"/>
    </row>
    <row r="225" spans="1:7" ht="30" customHeight="1" x14ac:dyDescent="0.3">
      <c r="A225" s="17">
        <f t="shared" si="4"/>
        <v>219</v>
      </c>
      <c r="B225" s="22"/>
      <c r="C225" s="2"/>
      <c r="D225" s="7"/>
      <c r="E225" s="14"/>
      <c r="F225" s="7"/>
      <c r="G225" s="27"/>
    </row>
    <row r="226" spans="1:7" ht="30" customHeight="1" x14ac:dyDescent="0.3">
      <c r="A226" s="17">
        <f t="shared" si="4"/>
        <v>220</v>
      </c>
      <c r="B226" s="21"/>
      <c r="C226" s="8"/>
      <c r="D226" s="7"/>
      <c r="E226" s="13"/>
      <c r="F226" s="7"/>
      <c r="G226" s="27"/>
    </row>
    <row r="227" spans="1:7" ht="30" customHeight="1" x14ac:dyDescent="0.3">
      <c r="A227" s="17">
        <f t="shared" si="4"/>
        <v>221</v>
      </c>
      <c r="B227" s="22"/>
      <c r="C227" s="2"/>
      <c r="D227" s="7"/>
      <c r="E227" s="14"/>
      <c r="F227" s="7"/>
      <c r="G227" s="27"/>
    </row>
    <row r="228" spans="1:7" ht="30" customHeight="1" x14ac:dyDescent="0.3">
      <c r="A228" s="17">
        <f t="shared" si="4"/>
        <v>222</v>
      </c>
      <c r="B228" s="22"/>
      <c r="C228" s="4"/>
      <c r="D228" s="7"/>
      <c r="E228" s="14"/>
      <c r="F228" s="7"/>
      <c r="G228" s="27"/>
    </row>
    <row r="229" spans="1:7" ht="30" customHeight="1" x14ac:dyDescent="0.3">
      <c r="A229" s="17">
        <f t="shared" si="4"/>
        <v>223</v>
      </c>
      <c r="B229" s="21"/>
      <c r="C229" s="5"/>
      <c r="D229" s="7"/>
      <c r="E229" s="13"/>
      <c r="F229" s="7"/>
      <c r="G229" s="27"/>
    </row>
    <row r="230" spans="1:7" ht="30" customHeight="1" x14ac:dyDescent="0.3">
      <c r="A230" s="17">
        <f t="shared" si="4"/>
        <v>224</v>
      </c>
      <c r="B230" s="21"/>
      <c r="C230" s="5"/>
      <c r="D230" s="7"/>
      <c r="E230" s="13"/>
      <c r="F230" s="7"/>
      <c r="G230" s="27"/>
    </row>
    <row r="231" spans="1:7" ht="30" customHeight="1" x14ac:dyDescent="0.3">
      <c r="A231" s="17">
        <f t="shared" si="4"/>
        <v>225</v>
      </c>
      <c r="B231" s="21"/>
      <c r="C231" s="5"/>
      <c r="D231" s="7"/>
      <c r="E231" s="13"/>
      <c r="F231" s="7"/>
      <c r="G231" s="27"/>
    </row>
    <row r="232" spans="1:7" ht="30" customHeight="1" x14ac:dyDescent="0.3">
      <c r="A232" s="17">
        <f t="shared" si="4"/>
        <v>226</v>
      </c>
      <c r="B232" s="21"/>
      <c r="C232" s="5"/>
      <c r="D232" s="7"/>
      <c r="E232" s="13"/>
      <c r="F232" s="7"/>
      <c r="G232" s="27"/>
    </row>
    <row r="233" spans="1:7" ht="30" customHeight="1" x14ac:dyDescent="0.3">
      <c r="A233" s="17">
        <f t="shared" si="4"/>
        <v>227</v>
      </c>
      <c r="B233" s="21"/>
      <c r="C233" s="5"/>
      <c r="D233" s="7"/>
      <c r="E233" s="13"/>
      <c r="F233" s="7"/>
      <c r="G233" s="27"/>
    </row>
    <row r="234" spans="1:7" ht="30" customHeight="1" x14ac:dyDescent="0.3">
      <c r="A234" s="17">
        <f t="shared" si="4"/>
        <v>228</v>
      </c>
      <c r="B234" s="21"/>
      <c r="C234" s="5"/>
      <c r="D234" s="7"/>
      <c r="E234" s="13"/>
      <c r="F234" s="7"/>
      <c r="G234" s="27"/>
    </row>
    <row r="235" spans="1:7" ht="30" customHeight="1" x14ac:dyDescent="0.3">
      <c r="A235" s="17">
        <f t="shared" si="4"/>
        <v>229</v>
      </c>
      <c r="B235" s="21"/>
      <c r="C235" s="5"/>
      <c r="D235" s="7"/>
      <c r="E235" s="13"/>
      <c r="F235" s="7"/>
      <c r="G235" s="27"/>
    </row>
    <row r="236" spans="1:7" ht="30" customHeight="1" x14ac:dyDescent="0.3">
      <c r="A236" s="17"/>
      <c r="B236" s="21"/>
      <c r="C236" s="5"/>
      <c r="D236" s="7"/>
      <c r="E236" s="13"/>
      <c r="F236" s="7"/>
      <c r="G236" s="27"/>
    </row>
    <row r="237" spans="1:7" ht="30" customHeight="1" x14ac:dyDescent="0.25">
      <c r="B237" s="22" t="s">
        <v>2</v>
      </c>
      <c r="C237" s="2"/>
      <c r="D237" s="20"/>
      <c r="E237" s="14"/>
      <c r="F237" s="20"/>
      <c r="G237" s="26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2017-10-06T13:13:29Z</dcterms:modified>
</cp:coreProperties>
</file>